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95" windowHeight="7080" activeTab="6"/>
  </bookViews>
  <sheets>
    <sheet name="Esercizio 1" sheetId="1" r:id="rId1"/>
    <sheet name="Esercizio 2" sheetId="2" r:id="rId2"/>
    <sheet name="Esercizio 3" sheetId="3" r:id="rId3"/>
    <sheet name="Esercizio 4" sheetId="4" r:id="rId4"/>
    <sheet name="Esercizio 5" sheetId="5" r:id="rId5"/>
    <sheet name="Esercizio 6" sheetId="6" r:id="rId6"/>
    <sheet name="Esercizio 7" sheetId="7" r:id="rId7"/>
  </sheets>
  <definedNames/>
  <calcPr fullCalcOnLoad="1"/>
</workbook>
</file>

<file path=xl/sharedStrings.xml><?xml version="1.0" encoding="utf-8"?>
<sst xmlns="http://schemas.openxmlformats.org/spreadsheetml/2006/main" count="233" uniqueCount="179">
  <si>
    <t>Esercizio 1</t>
  </si>
  <si>
    <t xml:space="preserve">Si stabilisce che è possibile costruire una diga per raccogliere l'acqua sfruttando una differenza di quota di 50 m per produrre potenza. </t>
  </si>
  <si>
    <t>Si determini quanta potenza può essere generata da tale fiume.</t>
  </si>
  <si>
    <r>
      <rPr>
        <sz val="11"/>
        <color indexed="8"/>
        <rFont val="Symbol"/>
        <family val="1"/>
      </rPr>
      <t>D</t>
    </r>
    <r>
      <rPr>
        <sz val="11"/>
        <color theme="1"/>
        <rFont val="Calibri"/>
        <family val="2"/>
      </rPr>
      <t>h</t>
    </r>
  </si>
  <si>
    <t>m</t>
  </si>
  <si>
    <r>
      <t>m</t>
    </r>
    <r>
      <rPr>
        <vertAlign val="superscript"/>
        <sz val="11"/>
        <color indexed="8"/>
        <rFont val="Calibri"/>
        <family val="2"/>
      </rPr>
      <t>3</t>
    </r>
    <r>
      <rPr>
        <sz val="11"/>
        <color theme="1"/>
        <rFont val="Calibri"/>
        <family val="2"/>
      </rPr>
      <t>/s</t>
    </r>
  </si>
  <si>
    <t>La potenza che può essere generata deriva dall'energia potenziale della massa d'acqua. Pertanto:</t>
  </si>
  <si>
    <t>Svolgimento</t>
  </si>
  <si>
    <t>g</t>
  </si>
  <si>
    <r>
      <t>m/s</t>
    </r>
    <r>
      <rPr>
        <vertAlign val="superscript"/>
        <sz val="11"/>
        <color indexed="8"/>
        <rFont val="Calibri"/>
        <family val="2"/>
      </rPr>
      <t>2</t>
    </r>
  </si>
  <si>
    <t>accelerazione di gravità</t>
  </si>
  <si>
    <t>portata d'acqua</t>
  </si>
  <si>
    <t>differenza di quota</t>
  </si>
  <si>
    <t>J</t>
  </si>
  <si>
    <t>Esercizio 2</t>
  </si>
  <si>
    <t>Una persona entra in ascensore a piano terra tenendo una valigia di 30 kg ed esce al decimo piano, 35 m più in alto.</t>
  </si>
  <si>
    <t>Si determini la quantità di energia consumata dal motore dell'ascensore e che ora è immagazzinata dalla valigia</t>
  </si>
  <si>
    <t>peso della valigia</t>
  </si>
  <si>
    <t>Ep</t>
  </si>
  <si>
    <r>
      <t>mg</t>
    </r>
    <r>
      <rPr>
        <sz val="11"/>
        <color indexed="8"/>
        <rFont val="Symbol"/>
        <family val="1"/>
      </rPr>
      <t>D</t>
    </r>
    <r>
      <rPr>
        <sz val="11"/>
        <color theme="1"/>
        <rFont val="Calibri"/>
        <family val="2"/>
      </rPr>
      <t>h</t>
    </r>
  </si>
  <si>
    <t>30*9.81*35</t>
  </si>
  <si>
    <t>10.3 kJ</t>
  </si>
  <si>
    <t>240*9.81*50 =</t>
  </si>
  <si>
    <t>W</t>
  </si>
  <si>
    <t>118kW</t>
  </si>
  <si>
    <t>L'energia consumata dal motore dell'ascensore è l'energia potenziale derivante dalla salita. Pertanto:</t>
  </si>
  <si>
    <t>Esercizio 3</t>
  </si>
  <si>
    <t>n.1 televisore a 110 W, n. 1 lampadina da 100 W, n.1 ferro da stiro da 1000 W e n.1 figorifero da 200 W.</t>
  </si>
  <si>
    <t>Si consideri una stanza inizialmente alla temperatura di 20°C. Nella stanza sono presenti :</t>
  </si>
  <si>
    <t>Non essendoci alcuna forma di lavoro (L = 0), il calore ceduto dagli apparecchi si trasformerà in aumento di energia interna.</t>
  </si>
  <si>
    <t>Dal Primo Principio</t>
  </si>
  <si>
    <r>
      <rPr>
        <sz val="11"/>
        <color indexed="8"/>
        <rFont val="Symbol"/>
        <family val="1"/>
      </rPr>
      <t>D</t>
    </r>
    <r>
      <rPr>
        <sz val="11"/>
        <color theme="1"/>
        <rFont val="Calibri"/>
        <family val="2"/>
      </rPr>
      <t>U = Q</t>
    </r>
  </si>
  <si>
    <t xml:space="preserve">essendo Q esattamente pari al calore dissipato dagli apparecchi, che non viene disperso all'esterno. </t>
  </si>
  <si>
    <t>Se si esprimono le quantità come potenza (energia per unità di tempo), allora si scrive:</t>
  </si>
  <si>
    <t>P=</t>
  </si>
  <si>
    <t>110+100+1000+200</t>
  </si>
  <si>
    <r>
      <t>P</t>
    </r>
    <r>
      <rPr>
        <vertAlign val="subscript"/>
        <sz val="11"/>
        <color indexed="8"/>
        <rFont val="Calibri"/>
        <family val="2"/>
      </rPr>
      <t>l</t>
    </r>
  </si>
  <si>
    <r>
      <t>P</t>
    </r>
    <r>
      <rPr>
        <i/>
        <vertAlign val="subscript"/>
        <sz val="11"/>
        <color indexed="8"/>
        <rFont val="Calibri"/>
        <family val="2"/>
      </rPr>
      <t>tv</t>
    </r>
  </si>
  <si>
    <r>
      <t>P</t>
    </r>
    <r>
      <rPr>
        <i/>
        <vertAlign val="subscript"/>
        <sz val="11"/>
        <color indexed="8"/>
        <rFont val="Calibri"/>
        <family val="2"/>
      </rPr>
      <t>l</t>
    </r>
  </si>
  <si>
    <r>
      <t>P</t>
    </r>
    <r>
      <rPr>
        <i/>
        <vertAlign val="subscript"/>
        <sz val="11"/>
        <color indexed="8"/>
        <rFont val="Calibri"/>
        <family val="2"/>
      </rPr>
      <t>fs</t>
    </r>
  </si>
  <si>
    <r>
      <t>P</t>
    </r>
    <r>
      <rPr>
        <i/>
        <vertAlign val="subscript"/>
        <sz val="11"/>
        <color indexed="8"/>
        <rFont val="Calibri"/>
        <family val="2"/>
      </rPr>
      <t>fr</t>
    </r>
  </si>
  <si>
    <t>potenza del televisore</t>
  </si>
  <si>
    <t>potenza della lampada</t>
  </si>
  <si>
    <t>potenza del ferro da stiro</t>
  </si>
  <si>
    <t>potenza del frigorifero</t>
  </si>
  <si>
    <r>
      <t>Un ventilatore deve accelerare una portata d'aria di 4 m</t>
    </r>
    <r>
      <rPr>
        <vertAlign val="superscript"/>
        <sz val="11"/>
        <color indexed="8"/>
        <rFont val="Calibri"/>
        <family val="2"/>
      </rPr>
      <t>3</t>
    </r>
    <r>
      <rPr>
        <sz val="11"/>
        <color theme="1"/>
        <rFont val="Calibri"/>
        <family val="2"/>
      </rPr>
      <t>/s da ferma fino alla velocità di 10m/s.</t>
    </r>
  </si>
  <si>
    <t>w</t>
  </si>
  <si>
    <r>
      <t>m</t>
    </r>
    <r>
      <rPr>
        <sz val="11"/>
        <color theme="1"/>
        <rFont val="Calibri"/>
        <family val="2"/>
      </rPr>
      <t>/s</t>
    </r>
  </si>
  <si>
    <t>r</t>
  </si>
  <si>
    <r>
      <t>kg/m</t>
    </r>
    <r>
      <rPr>
        <vertAlign val="superscript"/>
        <sz val="11"/>
        <color indexed="8"/>
        <rFont val="Calibri"/>
        <family val="2"/>
      </rPr>
      <t>3</t>
    </r>
  </si>
  <si>
    <t>densità dell'aria</t>
  </si>
  <si>
    <t>Si determini la potenza che deve essere erogata al ventilatore.</t>
  </si>
  <si>
    <t>portata volumetrica d'aria</t>
  </si>
  <si>
    <t>Essendo</t>
  </si>
  <si>
    <t>o anche:</t>
  </si>
  <si>
    <t xml:space="preserve">si ricava che: </t>
  </si>
  <si>
    <t>=</t>
  </si>
  <si>
    <t>1.18*4 =</t>
  </si>
  <si>
    <t>kg/s</t>
  </si>
  <si>
    <r>
      <t xml:space="preserve">r = </t>
    </r>
    <r>
      <rPr>
        <b/>
        <i/>
        <sz val="11"/>
        <color indexed="8"/>
        <rFont val="Calibri"/>
        <family val="2"/>
      </rPr>
      <t>m/V</t>
    </r>
  </si>
  <si>
    <t xml:space="preserve">Quindi: </t>
  </si>
  <si>
    <t>Esercizio 4</t>
  </si>
  <si>
    <t>Esercizio 5</t>
  </si>
  <si>
    <t>2. da ferma a velocità finale di 30 m/s</t>
  </si>
  <si>
    <t>3. da 35 m/s a una velocità finale di 5 m/s</t>
  </si>
  <si>
    <t>Si considerano trascurabili l'attrito, l'attrito volvente e la resistenza all'aria.</t>
  </si>
  <si>
    <t>DATI</t>
  </si>
  <si>
    <t>l</t>
  </si>
  <si>
    <t>f</t>
  </si>
  <si>
    <t>30°</t>
  </si>
  <si>
    <t>t</t>
  </si>
  <si>
    <t>s</t>
  </si>
  <si>
    <t>kg</t>
  </si>
  <si>
    <t>massa automobile</t>
  </si>
  <si>
    <t>tempo di percorrenza</t>
  </si>
  <si>
    <t>lunghezza della strada</t>
  </si>
  <si>
    <t>pendenza della strada</t>
  </si>
  <si>
    <t>Punto 1.</t>
  </si>
  <si>
    <r>
      <rPr>
        <sz val="11"/>
        <color indexed="8"/>
        <rFont val="Symbol"/>
        <family val="1"/>
      </rPr>
      <t>D</t>
    </r>
    <r>
      <rPr>
        <sz val="11"/>
        <color theme="1"/>
        <rFont val="Calibri"/>
        <family val="2"/>
      </rPr>
      <t>Ec = 0</t>
    </r>
  </si>
  <si>
    <t>essendo la velocità w costante</t>
  </si>
  <si>
    <t>1. a velocità w costante</t>
  </si>
  <si>
    <t>La potenza necessaria deriverà sia dalla variazione di energia potenziale che dalla variazione di energia cinetica. Pertanto:</t>
  </si>
  <si>
    <t>che in termini di potenze è:</t>
  </si>
  <si>
    <t>Tutte le grandezze il cui simbolo è riportato con un puntino superiore</t>
  </si>
  <si>
    <t>sono grandezze per unità di tempo, quindi</t>
  </si>
  <si>
    <t>portata massica</t>
  </si>
  <si>
    <t>portata volumetrica</t>
  </si>
  <si>
    <t xml:space="preserve"> volume / tempo</t>
  </si>
  <si>
    <t>energia / tempo</t>
  </si>
  <si>
    <t xml:space="preserve">massa / tempo  </t>
  </si>
  <si>
    <t>potenza P</t>
  </si>
  <si>
    <t>dove la variazione di quota si calcola come lunghezza del cateto del triangolo rettangolo (Lunghezza dell'ipotenusa per il seno dell'angolo opposto)</t>
  </si>
  <si>
    <r>
      <rPr>
        <b/>
        <sz val="11"/>
        <color indexed="8"/>
        <rFont val="Symbol"/>
        <family val="1"/>
      </rPr>
      <t>D</t>
    </r>
    <r>
      <rPr>
        <b/>
        <sz val="11"/>
        <color indexed="8"/>
        <rFont val="Calibri"/>
        <family val="2"/>
      </rPr>
      <t>h</t>
    </r>
  </si>
  <si>
    <r>
      <rPr>
        <sz val="11"/>
        <color indexed="8"/>
        <rFont val="Symbol"/>
        <family val="1"/>
      </rPr>
      <t>D</t>
    </r>
    <r>
      <rPr>
        <sz val="11"/>
        <color theme="1"/>
        <rFont val="Calibri"/>
        <family val="2"/>
      </rPr>
      <t>h =</t>
    </r>
  </si>
  <si>
    <r>
      <t xml:space="preserve">l </t>
    </r>
    <r>
      <rPr>
        <sz val="11"/>
        <color theme="1"/>
        <rFont val="Calibri"/>
        <family val="2"/>
      </rPr>
      <t>sen</t>
    </r>
    <r>
      <rPr>
        <i/>
        <sz val="11"/>
        <color indexed="8"/>
        <rFont val="Calibri"/>
        <family val="2"/>
      </rPr>
      <t xml:space="preserve"> </t>
    </r>
    <r>
      <rPr>
        <i/>
        <sz val="11"/>
        <color indexed="8"/>
        <rFont val="Symbol"/>
        <family val="1"/>
      </rPr>
      <t>f</t>
    </r>
  </si>
  <si>
    <t>2000*9.81*50 =</t>
  </si>
  <si>
    <t>98.1 kW</t>
  </si>
  <si>
    <t>W =</t>
  </si>
  <si>
    <t>Punto 2</t>
  </si>
  <si>
    <t>m/s</t>
  </si>
  <si>
    <t>La variazione di energia potenziale è sempre la stessa, quindi coincide con quella del caso 1</t>
  </si>
  <si>
    <r>
      <t>w</t>
    </r>
    <r>
      <rPr>
        <i/>
        <vertAlign val="subscript"/>
        <sz val="11"/>
        <color indexed="8"/>
        <rFont val="Calibri"/>
        <family val="2"/>
      </rPr>
      <t>1</t>
    </r>
  </si>
  <si>
    <r>
      <t>w</t>
    </r>
    <r>
      <rPr>
        <i/>
        <vertAlign val="subscript"/>
        <sz val="11"/>
        <color indexed="8"/>
        <rFont val="Calibri"/>
        <family val="2"/>
      </rPr>
      <t>2</t>
    </r>
  </si>
  <si>
    <t xml:space="preserve">ma </t>
  </si>
  <si>
    <r>
      <t>w</t>
    </r>
    <r>
      <rPr>
        <i/>
        <vertAlign val="subscript"/>
        <sz val="11"/>
        <color indexed="8"/>
        <rFont val="Calibri"/>
        <family val="2"/>
      </rPr>
      <t>1</t>
    </r>
    <r>
      <rPr>
        <i/>
        <sz val="11"/>
        <color indexed="8"/>
        <rFont val="Calibri"/>
        <family val="2"/>
      </rPr>
      <t>= 0</t>
    </r>
  </si>
  <si>
    <t>quindi:</t>
  </si>
  <si>
    <t>quindi  Ec1 = 0</t>
  </si>
  <si>
    <r>
      <t>1/2*2000*30</t>
    </r>
    <r>
      <rPr>
        <vertAlign val="superscript"/>
        <sz val="11"/>
        <color indexed="8"/>
        <rFont val="Calibri"/>
        <family val="2"/>
      </rPr>
      <t xml:space="preserve">2 </t>
    </r>
    <r>
      <rPr>
        <sz val="11"/>
        <color theme="1"/>
        <rFont val="Calibri"/>
        <family val="2"/>
      </rPr>
      <t>=</t>
    </r>
  </si>
  <si>
    <t>188 kW</t>
  </si>
  <si>
    <t>Punto 3</t>
  </si>
  <si>
    <r>
      <t>1/2*2000*(5</t>
    </r>
    <r>
      <rPr>
        <vertAlign val="super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-35</t>
    </r>
    <r>
      <rPr>
        <vertAlign val="super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>) =</t>
    </r>
  </si>
  <si>
    <t>l'energia cinetica diminuisce perché l'automobile decelera</t>
  </si>
  <si>
    <t>W = -21.9 kW</t>
  </si>
  <si>
    <t>Esercizio 6</t>
  </si>
  <si>
    <t xml:space="preserve">Un serbatoio rigido contiene liquido caldo che viene agitato da un agitatore a palette. L'energia interna è inizialmente 800 kJ. </t>
  </si>
  <si>
    <t>Durante il processo di raffreddamento, il liquido cede 500 kJ di calore e l'agitatore compie 500 kJ di lavoro sul liquido.</t>
  </si>
  <si>
    <t>Si determini l'energia interna finale.</t>
  </si>
  <si>
    <t>L</t>
  </si>
  <si>
    <t>Q</t>
  </si>
  <si>
    <t>kJ</t>
  </si>
  <si>
    <t>energia interna iniziale (stato 1)</t>
  </si>
  <si>
    <t>lavoro compiuto sul liquido</t>
  </si>
  <si>
    <t>calore ceduto</t>
  </si>
  <si>
    <r>
      <t>U</t>
    </r>
    <r>
      <rPr>
        <vertAlign val="subscript"/>
        <sz val="11"/>
        <color indexed="8"/>
        <rFont val="Calibri"/>
        <family val="2"/>
      </rPr>
      <t xml:space="preserve">1 </t>
    </r>
  </si>
  <si>
    <t>Si ipotizzi il sistema chiuso e stazionario.</t>
  </si>
  <si>
    <t>Per l'ipotesi di sistema chiuso non c'è scambio di massa con l'esterno.</t>
  </si>
  <si>
    <r>
      <rPr>
        <sz val="11"/>
        <color indexed="8"/>
        <rFont val="Symbol"/>
        <family val="1"/>
      </rPr>
      <t>D</t>
    </r>
    <r>
      <rPr>
        <sz val="11"/>
        <color theme="1"/>
        <rFont val="Calibri"/>
        <family val="2"/>
      </rPr>
      <t xml:space="preserve">E = </t>
    </r>
    <r>
      <rPr>
        <sz val="11"/>
        <color indexed="8"/>
        <rFont val="Symbol"/>
        <family val="1"/>
      </rPr>
      <t>D</t>
    </r>
    <r>
      <rPr>
        <sz val="11"/>
        <color theme="1"/>
        <rFont val="Calibri"/>
        <family val="2"/>
      </rPr>
      <t xml:space="preserve">Ec+ </t>
    </r>
    <r>
      <rPr>
        <sz val="11"/>
        <color indexed="8"/>
        <rFont val="Symbol"/>
        <family val="1"/>
      </rPr>
      <t>D</t>
    </r>
    <r>
      <rPr>
        <sz val="11"/>
        <color theme="1"/>
        <rFont val="Calibri"/>
        <family val="2"/>
      </rPr>
      <t>Ep +</t>
    </r>
    <r>
      <rPr>
        <sz val="11"/>
        <color indexed="8"/>
        <rFont val="Symbol"/>
        <family val="1"/>
      </rPr>
      <t>D</t>
    </r>
    <r>
      <rPr>
        <sz val="11"/>
        <color theme="1"/>
        <rFont val="Calibri"/>
        <family val="2"/>
      </rPr>
      <t xml:space="preserve">U </t>
    </r>
  </si>
  <si>
    <r>
      <rPr>
        <sz val="11"/>
        <color indexed="8"/>
        <rFont val="Symbol"/>
        <family val="1"/>
      </rPr>
      <t>D</t>
    </r>
    <r>
      <rPr>
        <sz val="11"/>
        <color theme="1"/>
        <rFont val="Calibri"/>
        <family val="2"/>
      </rPr>
      <t xml:space="preserve">E = </t>
    </r>
    <r>
      <rPr>
        <sz val="11"/>
        <color indexed="8"/>
        <rFont val="Symbol"/>
        <family val="1"/>
      </rPr>
      <t>D</t>
    </r>
    <r>
      <rPr>
        <sz val="11"/>
        <color theme="1"/>
        <rFont val="Calibri"/>
        <family val="2"/>
      </rPr>
      <t xml:space="preserve">U </t>
    </r>
  </si>
  <si>
    <t xml:space="preserve"> per il Primo Principio della Termodinamica:</t>
  </si>
  <si>
    <r>
      <rPr>
        <sz val="11"/>
        <color indexed="8"/>
        <rFont val="Symbol"/>
        <family val="1"/>
      </rPr>
      <t>D</t>
    </r>
    <r>
      <rPr>
        <sz val="11"/>
        <color theme="1"/>
        <rFont val="Calibri"/>
        <family val="2"/>
      </rPr>
      <t>U = Q- L</t>
    </r>
  </si>
  <si>
    <t xml:space="preserve">Essendo </t>
  </si>
  <si>
    <r>
      <rPr>
        <sz val="11"/>
        <color indexed="8"/>
        <rFont val="Symbol"/>
        <family val="1"/>
      </rPr>
      <t>D</t>
    </r>
    <r>
      <rPr>
        <sz val="11"/>
        <color theme="1"/>
        <rFont val="Calibri"/>
        <family val="2"/>
      </rPr>
      <t>U = U</t>
    </r>
    <r>
      <rPr>
        <vertAlign val="sub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- U</t>
    </r>
    <r>
      <rPr>
        <vertAlign val="subscript"/>
        <sz val="11"/>
        <color indexed="8"/>
        <rFont val="Calibri"/>
        <family val="2"/>
      </rPr>
      <t>1</t>
    </r>
  </si>
  <si>
    <t>-500-(-100) =</t>
  </si>
  <si>
    <r>
      <t xml:space="preserve"> ricavo l'incognita, ossia la variazione dell'energia interna finale U</t>
    </r>
    <r>
      <rPr>
        <vertAlign val="subscript"/>
        <sz val="11"/>
        <color indexed="8"/>
        <rFont val="Calibri"/>
        <family val="2"/>
      </rPr>
      <t>2</t>
    </r>
  </si>
  <si>
    <r>
      <t>U</t>
    </r>
    <r>
      <rPr>
        <vertAlign val="sub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= </t>
    </r>
    <r>
      <rPr>
        <sz val="11"/>
        <color indexed="8"/>
        <rFont val="Symbol"/>
        <family val="1"/>
      </rPr>
      <t>D</t>
    </r>
    <r>
      <rPr>
        <sz val="11"/>
        <color theme="1"/>
        <rFont val="Calibri"/>
        <family val="2"/>
      </rPr>
      <t>U</t>
    </r>
    <r>
      <rPr>
        <vertAlign val="subscript"/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</rPr>
      <t>+ U</t>
    </r>
    <r>
      <rPr>
        <vertAlign val="subscript"/>
        <sz val="11"/>
        <color indexed="8"/>
        <rFont val="Calibri"/>
        <family val="2"/>
      </rPr>
      <t>1</t>
    </r>
    <r>
      <rPr>
        <sz val="11"/>
        <color theme="1"/>
        <rFont val="Calibri"/>
        <family val="2"/>
      </rPr>
      <t xml:space="preserve"> = </t>
    </r>
  </si>
  <si>
    <t>-400+800 =</t>
  </si>
  <si>
    <r>
      <t>trovare U</t>
    </r>
    <r>
      <rPr>
        <vertAlign val="subscript"/>
        <sz val="11"/>
        <color indexed="8"/>
        <rFont val="Calibri"/>
        <family val="2"/>
      </rPr>
      <t>2</t>
    </r>
  </si>
  <si>
    <r>
      <t>trovare P</t>
    </r>
    <r>
      <rPr>
        <vertAlign val="subscript"/>
        <sz val="11"/>
        <color indexed="8"/>
        <rFont val="Calibri"/>
        <family val="2"/>
      </rPr>
      <t>vent</t>
    </r>
  </si>
  <si>
    <t>Trovare la variazione di energia interna per unità di tempo</t>
  </si>
  <si>
    <t>Trovare Ep</t>
  </si>
  <si>
    <t>Esercizio 7</t>
  </si>
  <si>
    <t xml:space="preserve">Il fabbisogno di illuminazione di un'aula è soddisfatto con 30 lampade fluorescenti, ognuna delle quali assorbe 30 W di potenza elettrica. </t>
  </si>
  <si>
    <t>per l'illuminazione</t>
  </si>
  <si>
    <t>Le lampade sono tenute accese 12 ore al giorno per 250 giorni all'anno. Per un costo unitario di 0,07 €/kWh si determini il costo annuo utilizzato</t>
  </si>
  <si>
    <r>
      <t>n</t>
    </r>
    <r>
      <rPr>
        <vertAlign val="subscript"/>
        <sz val="11"/>
        <color indexed="8"/>
        <rFont val="Calibri"/>
        <family val="2"/>
      </rPr>
      <t>l</t>
    </r>
  </si>
  <si>
    <t>h</t>
  </si>
  <si>
    <t>ore annue di funzionamento delle lampade</t>
  </si>
  <si>
    <t>€/kWh</t>
  </si>
  <si>
    <t>costo specifico</t>
  </si>
  <si>
    <t>numero di lampade accese</t>
  </si>
  <si>
    <r>
      <t>Trovare il costo annuo  C</t>
    </r>
    <r>
      <rPr>
        <vertAlign val="subscript"/>
        <sz val="11"/>
        <color indexed="8"/>
        <rFont val="Calibri"/>
        <family val="2"/>
      </rPr>
      <t>t</t>
    </r>
  </si>
  <si>
    <t>potenza assorbita da ogni lampada</t>
  </si>
  <si>
    <t>La potenza assorbita da tutte le lampade è:</t>
  </si>
  <si>
    <r>
      <t>P = n</t>
    </r>
    <r>
      <rPr>
        <vertAlign val="subscript"/>
        <sz val="11"/>
        <color indexed="8"/>
        <rFont val="Calibri"/>
        <family val="2"/>
      </rPr>
      <t>l</t>
    </r>
    <r>
      <rPr>
        <sz val="11"/>
        <color theme="1"/>
        <rFont val="Calibri"/>
        <family val="2"/>
      </rPr>
      <t xml:space="preserve"> * P</t>
    </r>
    <r>
      <rPr>
        <vertAlign val="subscript"/>
        <sz val="11"/>
        <color indexed="8"/>
        <rFont val="Calibri"/>
        <family val="2"/>
      </rPr>
      <t>l</t>
    </r>
  </si>
  <si>
    <t>= 30*80  =</t>
  </si>
  <si>
    <t>2400*3000 =</t>
  </si>
  <si>
    <t>E = P* t =</t>
  </si>
  <si>
    <t>W = 7200 kWh</t>
  </si>
  <si>
    <t>L'energia di illuminazione consumata dalle lampade per tutte le ore annue di funzionamento è:</t>
  </si>
  <si>
    <t>Il costo annuo di illuminazione è il prodotto dell'energia di illuminazione e il costo unitario dell'energia elettrica</t>
  </si>
  <si>
    <t>costo unitario dell'energia elettrica</t>
  </si>
  <si>
    <r>
      <t xml:space="preserve"> C</t>
    </r>
    <r>
      <rPr>
        <vertAlign val="subscript"/>
        <sz val="11"/>
        <color indexed="8"/>
        <rFont val="Calibri"/>
        <family val="2"/>
      </rPr>
      <t xml:space="preserve">t </t>
    </r>
    <r>
      <rPr>
        <sz val="11"/>
        <color theme="1"/>
        <rFont val="Calibri"/>
        <family val="2"/>
      </rPr>
      <t>= c * E = 0.07*7200 =</t>
    </r>
  </si>
  <si>
    <t>€</t>
  </si>
  <si>
    <t>in un anno</t>
  </si>
  <si>
    <t>l'energia deve essere convertita in chilowattora (moltiplico i Wh per 1000) poiché il costo unitario è riferito al kWh</t>
  </si>
  <si>
    <t xml:space="preserve">Ipotizzando che non ci sia scambio di calore con l'esterno attraverso le pareti, si calcoli l'aumento di energia interna della stanza, </t>
  </si>
  <si>
    <t xml:space="preserve">quando tutti gli apparecchi sono accesi: </t>
  </si>
  <si>
    <r>
      <t>La potenza da calcolare è la variazione di energia cinetica per unità di tempo che subisce l'aria dal valore zero (aria ferma, velocità w</t>
    </r>
    <r>
      <rPr>
        <vertAlign val="subscript"/>
        <sz val="11"/>
        <color indexed="8"/>
        <rFont val="Calibri"/>
        <family val="2"/>
      </rPr>
      <t>1</t>
    </r>
    <r>
      <rPr>
        <sz val="11"/>
        <color theme="1"/>
        <rFont val="Calibri"/>
        <family val="2"/>
      </rPr>
      <t xml:space="preserve"> = 0)</t>
    </r>
  </si>
  <si>
    <t xml:space="preserve"> al valore che acquista quando la sua velocità sarà w2 = 10 m/s</t>
  </si>
  <si>
    <t xml:space="preserve">Il problema dà la portata volumetrica, ossia il volume di aria nell'unità di tempo. </t>
  </si>
  <si>
    <t>A partire dalla densità ricaviamo la portata massica, ossia la massa di aria nell'unità di tempo:</t>
  </si>
  <si>
    <t xml:space="preserve">Si determini la potenza necessaria a un'automobile di 2000 kg per percorrere in 10 s una strada in salita lunga 100 m </t>
  </si>
  <si>
    <t>e con una pendenza di 30° rispetto al piano orizzontale nelle seguenti condizioni:</t>
  </si>
  <si>
    <t xml:space="preserve">Per l'ipotesi di sistema stazionario non ci sono variazioni né di energia cinetica né di energia potenziale, </t>
  </si>
  <si>
    <t>quindi la variazione di energia del sistema per effetto del raffreddamento è solo variazione di energia interna</t>
  </si>
  <si>
    <t>Un fiume che scorre con portata d'acqua ari a 240 kg/s viene preso in considerazione per per la produzione di energia idroelettrica.</t>
  </si>
  <si>
    <t xml:space="preserve">L'energia interna della stanza aumenterà perché il calore dissipato dagli apparecchi non viene disperso all'esterno. </t>
  </si>
  <si>
    <r>
      <t>Si assuma che la densità dell'aria sia pari a 1.18 kg/m</t>
    </r>
    <r>
      <rPr>
        <vertAlign val="superscript"/>
        <sz val="11"/>
        <color indexed="8"/>
        <rFont val="Calibri"/>
        <family val="2"/>
      </rPr>
      <t>3</t>
    </r>
    <r>
      <rPr>
        <sz val="11"/>
        <color theme="1"/>
        <rFont val="Calibri"/>
        <family val="2"/>
      </rPr>
      <t>.</t>
    </r>
  </si>
  <si>
    <t>velocità dell'aria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</si>
</sst>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Symbol"/>
      <family val="1"/>
    </font>
    <font>
      <vertAlign val="superscript"/>
      <sz val="11"/>
      <color indexed="8"/>
      <name val="Calibri"/>
      <family val="2"/>
    </font>
    <font>
      <vertAlign val="subscript"/>
      <sz val="11"/>
      <color indexed="8"/>
      <name val="Calibri"/>
      <family val="2"/>
    </font>
    <font>
      <i/>
      <sz val="11"/>
      <color indexed="8"/>
      <name val="Calibri"/>
      <family val="2"/>
    </font>
    <font>
      <i/>
      <vertAlign val="subscript"/>
      <sz val="11"/>
      <color indexed="8"/>
      <name val="Calibri"/>
      <family val="2"/>
    </font>
    <font>
      <i/>
      <sz val="11"/>
      <color indexed="8"/>
      <name val="Symbol"/>
      <family val="1"/>
    </font>
    <font>
      <b/>
      <i/>
      <sz val="11"/>
      <color indexed="8"/>
      <name val="Calibri"/>
      <family val="2"/>
    </font>
    <font>
      <b/>
      <sz val="11"/>
      <color indexed="8"/>
      <name val="Symbol"/>
      <family val="1"/>
    </font>
    <font>
      <i/>
      <sz val="11"/>
      <color indexed="8"/>
      <name val="Cambria"/>
      <family val="1"/>
    </font>
    <font>
      <b/>
      <i/>
      <sz val="11"/>
      <color indexed="8"/>
      <name val="Symbol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mbria Math"/>
      <family val="0"/>
    </font>
    <font>
      <sz val="11"/>
      <color indexed="8"/>
      <name val="+mn-ea"/>
      <family val="0"/>
    </font>
    <font>
      <sz val="14"/>
      <color indexed="8"/>
      <name val="Cambria Math"/>
      <family val="0"/>
    </font>
    <font>
      <sz val="14"/>
      <color indexed="8"/>
      <name val="+mn-ea"/>
      <family val="0"/>
    </font>
    <font>
      <sz val="14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i/>
      <sz val="11"/>
      <color theme="1"/>
      <name val="Cambria"/>
      <family val="1"/>
    </font>
    <font>
      <i/>
      <sz val="11"/>
      <color theme="1"/>
      <name val="Calibri"/>
      <family val="2"/>
    </font>
    <font>
      <i/>
      <sz val="11"/>
      <color theme="1"/>
      <name val="Symbol"/>
      <family val="1"/>
    </font>
    <font>
      <b/>
      <i/>
      <sz val="11"/>
      <color theme="1"/>
      <name val="Symbol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0" fillId="0" borderId="0" xfId="0" applyAlignment="1">
      <alignment horizontal="right"/>
    </xf>
    <xf numFmtId="0" fontId="49" fillId="0" borderId="0" xfId="0" applyFont="1" applyAlignment="1">
      <alignment horizontal="right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0" fillId="0" borderId="0" xfId="0" applyAlignment="1">
      <alignment horizontal="left"/>
    </xf>
    <xf numFmtId="0" fontId="46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50" fillId="0" borderId="0" xfId="0" applyFont="1" applyAlignment="1">
      <alignment horizontal="right"/>
    </xf>
    <xf numFmtId="49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7</xdr:row>
      <xdr:rowOff>9525</xdr:rowOff>
    </xdr:from>
    <xdr:ext cx="161925" cy="152400"/>
    <xdr:sp>
      <xdr:nvSpPr>
        <xdr:cNvPr id="1" name="CasellaDiTesto 1"/>
        <xdr:cNvSpPr txBox="1">
          <a:spLocks noChangeArrowheads="1"/>
        </xdr:cNvSpPr>
      </xdr:nvSpPr>
      <xdr:spPr>
        <a:xfrm>
          <a:off x="9525" y="1343025"/>
          <a:ext cx="1619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m ̇</a:t>
          </a:r>
        </a:p>
      </xdr:txBody>
    </xdr:sp>
    <xdr:clientData/>
  </xdr:oneCellAnchor>
  <xdr:oneCellAnchor>
    <xdr:from>
      <xdr:col>0</xdr:col>
      <xdr:colOff>266700</xdr:colOff>
      <xdr:row>13</xdr:row>
      <xdr:rowOff>9525</xdr:rowOff>
    </xdr:from>
    <xdr:ext cx="352425" cy="180975"/>
    <xdr:sp>
      <xdr:nvSpPr>
        <xdr:cNvPr id="2" name="CasellaDiTesto 2"/>
        <xdr:cNvSpPr txBox="1">
          <a:spLocks noChangeArrowheads="1"/>
        </xdr:cNvSpPr>
      </xdr:nvSpPr>
      <xdr:spPr>
        <a:xfrm>
          <a:off x="266700" y="2514600"/>
          <a:ext cx="352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E ̇p=</a:t>
          </a:r>
        </a:p>
      </xdr:txBody>
    </xdr:sp>
    <xdr:clientData/>
  </xdr:oneCellAnchor>
  <xdr:oneCellAnchor>
    <xdr:from>
      <xdr:col>1</xdr:col>
      <xdr:colOff>66675</xdr:colOff>
      <xdr:row>13</xdr:row>
      <xdr:rowOff>9525</xdr:rowOff>
    </xdr:from>
    <xdr:ext cx="409575" cy="171450"/>
    <xdr:sp>
      <xdr:nvSpPr>
        <xdr:cNvPr id="3" name="CasellaDiTesto 3"/>
        <xdr:cNvSpPr txBox="1">
          <a:spLocks noChangeArrowheads="1"/>
        </xdr:cNvSpPr>
      </xdr:nvSpPr>
      <xdr:spPr>
        <a:xfrm>
          <a:off x="676275" y="2514600"/>
          <a:ext cx="4095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m ̇g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∆h</a:t>
          </a:r>
        </a:p>
      </xdr:txBody>
    </xdr:sp>
    <xdr:clientData/>
  </xdr:oneCellAnchor>
  <xdr:oneCellAnchor>
    <xdr:from>
      <xdr:col>4</xdr:col>
      <xdr:colOff>19050</xdr:colOff>
      <xdr:row>18</xdr:row>
      <xdr:rowOff>38100</xdr:rowOff>
    </xdr:from>
    <xdr:ext cx="152400" cy="171450"/>
    <xdr:sp>
      <xdr:nvSpPr>
        <xdr:cNvPr id="4" name="CasellaDiTesto 4"/>
        <xdr:cNvSpPr txBox="1">
          <a:spLocks noChangeArrowheads="1"/>
        </xdr:cNvSpPr>
      </xdr:nvSpPr>
      <xdr:spPr>
        <a:xfrm>
          <a:off x="2695575" y="3495675"/>
          <a:ext cx="152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m ̇</a:t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23825" cy="180975"/>
    <xdr:sp>
      <xdr:nvSpPr>
        <xdr:cNvPr id="5" name="CasellaDiTesto 5"/>
        <xdr:cNvSpPr txBox="1">
          <a:spLocks noChangeArrowheads="1"/>
        </xdr:cNvSpPr>
      </xdr:nvSpPr>
      <xdr:spPr>
        <a:xfrm>
          <a:off x="2676525" y="3838575"/>
          <a:ext cx="123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V ̇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23825" cy="180975"/>
    <xdr:sp>
      <xdr:nvSpPr>
        <xdr:cNvPr id="6" name="CasellaDiTesto 6"/>
        <xdr:cNvSpPr txBox="1">
          <a:spLocks noChangeArrowheads="1"/>
        </xdr:cNvSpPr>
      </xdr:nvSpPr>
      <xdr:spPr>
        <a:xfrm>
          <a:off x="2676525" y="4029075"/>
          <a:ext cx="123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E ̇</a:t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133350" cy="180975"/>
    <xdr:sp>
      <xdr:nvSpPr>
        <xdr:cNvPr id="7" name="CasellaDiTesto 7"/>
        <xdr:cNvSpPr txBox="1">
          <a:spLocks noChangeArrowheads="1"/>
        </xdr:cNvSpPr>
      </xdr:nvSpPr>
      <xdr:spPr>
        <a:xfrm>
          <a:off x="2676525" y="4219575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U ̇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33350" cy="180975"/>
    <xdr:sp>
      <xdr:nvSpPr>
        <xdr:cNvPr id="8" name="CasellaDiTesto 8"/>
        <xdr:cNvSpPr txBox="1">
          <a:spLocks noChangeArrowheads="1"/>
        </xdr:cNvSpPr>
      </xdr:nvSpPr>
      <xdr:spPr>
        <a:xfrm>
          <a:off x="2676525" y="4410075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Q ̇</a:t>
          </a:r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14300" cy="180975"/>
    <xdr:sp>
      <xdr:nvSpPr>
        <xdr:cNvPr id="9" name="CasellaDiTesto 9"/>
        <xdr:cNvSpPr txBox="1">
          <a:spLocks noChangeArrowheads="1"/>
        </xdr:cNvSpPr>
      </xdr:nvSpPr>
      <xdr:spPr>
        <a:xfrm>
          <a:off x="2676525" y="46005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L ̇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76200</xdr:colOff>
      <xdr:row>18</xdr:row>
      <xdr:rowOff>0</xdr:rowOff>
    </xdr:from>
    <xdr:ext cx="0" cy="171450"/>
    <xdr:sp fLocksText="0">
      <xdr:nvSpPr>
        <xdr:cNvPr id="1" name="CasellaDiTesto 1"/>
        <xdr:cNvSpPr txBox="1">
          <a:spLocks noChangeArrowheads="1"/>
        </xdr:cNvSpPr>
      </xdr:nvSpPr>
      <xdr:spPr>
        <a:xfrm>
          <a:off x="685800" y="35814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</xdr:colOff>
      <xdr:row>18</xdr:row>
      <xdr:rowOff>0</xdr:rowOff>
    </xdr:from>
    <xdr:ext cx="390525" cy="180975"/>
    <xdr:sp>
      <xdr:nvSpPr>
        <xdr:cNvPr id="2" name="CasellaDiTesto 2"/>
        <xdr:cNvSpPr txBox="1">
          <a:spLocks noChangeArrowheads="1"/>
        </xdr:cNvSpPr>
      </xdr:nvSpPr>
      <xdr:spPr>
        <a:xfrm>
          <a:off x="9525" y="3581400"/>
          <a:ext cx="390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∆ U ̇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=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76200</xdr:colOff>
      <xdr:row>25</xdr:row>
      <xdr:rowOff>0</xdr:rowOff>
    </xdr:from>
    <xdr:ext cx="0" cy="171450"/>
    <xdr:sp fLocksText="0">
      <xdr:nvSpPr>
        <xdr:cNvPr id="1" name="CasellaDiTesto 1"/>
        <xdr:cNvSpPr txBox="1">
          <a:spLocks noChangeArrowheads="1"/>
        </xdr:cNvSpPr>
      </xdr:nvSpPr>
      <xdr:spPr>
        <a:xfrm>
          <a:off x="866775" y="49530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23825" cy="180975"/>
    <xdr:sp>
      <xdr:nvSpPr>
        <xdr:cNvPr id="2" name="CasellaDiTesto 3"/>
        <xdr:cNvSpPr txBox="1">
          <a:spLocks noChangeArrowheads="1"/>
        </xdr:cNvSpPr>
      </xdr:nvSpPr>
      <xdr:spPr>
        <a:xfrm>
          <a:off x="0" y="1200150"/>
          <a:ext cx="123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V ̇</a:t>
          </a:r>
        </a:p>
      </xdr:txBody>
    </xdr:sp>
    <xdr:clientData/>
  </xdr:oneCellAnchor>
  <xdr:oneCellAnchor>
    <xdr:from>
      <xdr:col>5</xdr:col>
      <xdr:colOff>447675</xdr:colOff>
      <xdr:row>18</xdr:row>
      <xdr:rowOff>19050</xdr:rowOff>
    </xdr:from>
    <xdr:ext cx="609600" cy="180975"/>
    <xdr:sp>
      <xdr:nvSpPr>
        <xdr:cNvPr id="3" name="CasellaDiTesto 4"/>
        <xdr:cNvSpPr txBox="1">
          <a:spLocks noChangeArrowheads="1"/>
        </xdr:cNvSpPr>
      </xdr:nvSpPr>
      <xdr:spPr>
        <a:xfrm>
          <a:off x="3752850" y="3638550"/>
          <a:ext cx="6096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m ̇=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ρ∙V ̇</a:t>
          </a:r>
        </a:p>
      </xdr:txBody>
    </xdr:sp>
    <xdr:clientData/>
  </xdr:oneCellAnchor>
  <xdr:oneCellAnchor>
    <xdr:from>
      <xdr:col>3</xdr:col>
      <xdr:colOff>0</xdr:colOff>
      <xdr:row>17</xdr:row>
      <xdr:rowOff>95250</xdr:rowOff>
    </xdr:from>
    <xdr:ext cx="504825" cy="1104900"/>
    <xdr:sp>
      <xdr:nvSpPr>
        <xdr:cNvPr id="4" name="CasellaDiTesto 5"/>
        <xdr:cNvSpPr txBox="1">
          <a:spLocks noChangeArrowheads="1"/>
        </xdr:cNvSpPr>
      </xdr:nvSpPr>
      <xdr:spPr>
        <a:xfrm>
          <a:off x="2085975" y="3524250"/>
          <a:ext cx="504825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ρ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=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m ̇/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V ̇ </a:t>
          </a:r>
        </a:p>
      </xdr:txBody>
    </xdr:sp>
    <xdr:clientData/>
  </xdr:oneCellAnchor>
  <xdr:oneCellAnchor>
    <xdr:from>
      <xdr:col>2</xdr:col>
      <xdr:colOff>152400</xdr:colOff>
      <xdr:row>20</xdr:row>
      <xdr:rowOff>114300</xdr:rowOff>
    </xdr:from>
    <xdr:ext cx="1590675" cy="1266825"/>
    <xdr:sp>
      <xdr:nvSpPr>
        <xdr:cNvPr id="5" name="CasellaDiTesto 7"/>
        <xdr:cNvSpPr txBox="1">
          <a:spLocks noChangeArrowheads="1"/>
        </xdr:cNvSpPr>
      </xdr:nvSpPr>
      <xdr:spPr>
        <a:xfrm>
          <a:off x="1628775" y="4114800"/>
          <a:ext cx="1590675" cy="1266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(1/2 m ̇  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∙(w_2^2-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w_1^2)) ̇</a:t>
          </a:r>
        </a:p>
      </xdr:txBody>
    </xdr:sp>
    <xdr:clientData/>
  </xdr:oneCellAnchor>
  <xdr:oneCellAnchor>
    <xdr:from>
      <xdr:col>1</xdr:col>
      <xdr:colOff>123825</xdr:colOff>
      <xdr:row>21</xdr:row>
      <xdr:rowOff>9525</xdr:rowOff>
    </xdr:from>
    <xdr:ext cx="866775" cy="228600"/>
    <xdr:sp>
      <xdr:nvSpPr>
        <xdr:cNvPr id="6" name="CasellaDiTesto 8"/>
        <xdr:cNvSpPr txBox="1">
          <a:spLocks noChangeArrowheads="1"/>
        </xdr:cNvSpPr>
      </xdr:nvSpPr>
      <xdr:spPr>
        <a:xfrm>
          <a:off x="914400" y="4200525"/>
          <a:ext cx="866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E ̇_c2-E ̇_c1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=</a:t>
          </a:r>
        </a:p>
      </xdr:txBody>
    </xdr:sp>
    <xdr:clientData/>
  </xdr:oneCellAnchor>
  <xdr:oneCellAnchor>
    <xdr:from>
      <xdr:col>0</xdr:col>
      <xdr:colOff>28575</xdr:colOff>
      <xdr:row>21</xdr:row>
      <xdr:rowOff>9525</xdr:rowOff>
    </xdr:from>
    <xdr:ext cx="866775" cy="228600"/>
    <xdr:sp>
      <xdr:nvSpPr>
        <xdr:cNvPr id="7" name="CasellaDiTesto 9"/>
        <xdr:cNvSpPr txBox="1">
          <a:spLocks noChangeArrowheads="1"/>
        </xdr:cNvSpPr>
      </xdr:nvSpPr>
      <xdr:spPr>
        <a:xfrm>
          <a:off x="28575" y="4200525"/>
          <a:ext cx="866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P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vent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=∆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E ̇_c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=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142875</xdr:colOff>
      <xdr:row>18</xdr:row>
      <xdr:rowOff>19050</xdr:rowOff>
    </xdr:from>
    <xdr:ext cx="1276350" cy="1076325"/>
    <xdr:sp>
      <xdr:nvSpPr>
        <xdr:cNvPr id="1" name="CasellaDiTesto 1"/>
        <xdr:cNvSpPr txBox="1">
          <a:spLocks noChangeArrowheads="1"/>
        </xdr:cNvSpPr>
      </xdr:nvSpPr>
      <xdr:spPr>
        <a:xfrm>
          <a:off x="142875" y="3476625"/>
          <a:ext cx="127635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∆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E= 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〖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∆E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〗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c+</a:t>
          </a:r>
          <a:r>
            <a:rPr lang="en-US" cap="none" sz="1100" b="0" i="0" u="none" baseline="0">
              <a:solidFill>
                <a:srgbClr val="000000"/>
              </a:solidFill>
              <a:latin typeface="+mn-ea"/>
              <a:ea typeface="+mn-ea"/>
              <a:cs typeface="+mn-ea"/>
            </a:rPr>
            <a:t>〖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∆E</a:t>
          </a:r>
          <a:r>
            <a:rPr lang="en-US" cap="none" sz="1100" b="0" i="0" u="none" baseline="0">
              <a:solidFill>
                <a:srgbClr val="000000"/>
              </a:solidFill>
              <a:latin typeface="+mn-ea"/>
              <a:ea typeface="+mn-ea"/>
              <a:cs typeface="+mn-ea"/>
            </a:rPr>
            <a:t>〗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_p</a:t>
          </a:r>
        </a:p>
      </xdr:txBody>
    </xdr:sp>
    <xdr:clientData/>
  </xdr:oneCellAnchor>
  <xdr:oneCellAnchor>
    <xdr:from>
      <xdr:col>5</xdr:col>
      <xdr:colOff>38100</xdr:colOff>
      <xdr:row>17</xdr:row>
      <xdr:rowOff>104775</xdr:rowOff>
    </xdr:from>
    <xdr:ext cx="2085975" cy="1104900"/>
    <xdr:sp>
      <xdr:nvSpPr>
        <xdr:cNvPr id="2" name="CasellaDiTesto 2"/>
        <xdr:cNvSpPr txBox="1">
          <a:spLocks noChangeArrowheads="1"/>
        </xdr:cNvSpPr>
      </xdr:nvSpPr>
      <xdr:spPr>
        <a:xfrm>
          <a:off x="3133725" y="3371850"/>
          <a:ext cx="2085975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P=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∆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E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/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∆t= 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+mn-ea"/>
              <a:ea typeface="+mn-ea"/>
              <a:cs typeface="+mn-ea"/>
            </a:rPr>
            <a:t>〖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∆E</a:t>
          </a:r>
          <a:r>
            <a:rPr lang="en-US" cap="none" sz="1100" b="0" i="0" u="none" baseline="0">
              <a:solidFill>
                <a:srgbClr val="000000"/>
              </a:solidFill>
              <a:latin typeface="+mn-ea"/>
              <a:ea typeface="+mn-ea"/>
              <a:cs typeface="+mn-ea"/>
            </a:rPr>
            <a:t>〗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_c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/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∆t+</a:t>
          </a:r>
          <a:r>
            <a:rPr lang="en-US" cap="none" sz="1100" b="0" i="0" u="none" baseline="0">
              <a:solidFill>
                <a:srgbClr val="000000"/>
              </a:solidFill>
              <a:latin typeface="+mn-ea"/>
              <a:ea typeface="+mn-ea"/>
              <a:cs typeface="+mn-ea"/>
            </a:rPr>
            <a:t>〖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∆E</a:t>
          </a:r>
          <a:r>
            <a:rPr lang="en-US" cap="none" sz="1100" b="0" i="0" u="none" baseline="0">
              <a:solidFill>
                <a:srgbClr val="000000"/>
              </a:solidFill>
              <a:latin typeface="+mn-ea"/>
              <a:ea typeface="+mn-ea"/>
              <a:cs typeface="+mn-ea"/>
            </a:rPr>
            <a:t>〗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_p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/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∆t</a:t>
          </a:r>
        </a:p>
      </xdr:txBody>
    </xdr:sp>
    <xdr:clientData/>
  </xdr:oneCellAnchor>
  <xdr:oneCellAnchor>
    <xdr:from>
      <xdr:col>0</xdr:col>
      <xdr:colOff>19050</xdr:colOff>
      <xdr:row>24</xdr:row>
      <xdr:rowOff>19050</xdr:rowOff>
    </xdr:from>
    <xdr:ext cx="1247775" cy="1123950"/>
    <xdr:sp>
      <xdr:nvSpPr>
        <xdr:cNvPr id="3" name="CasellaDiTesto 3"/>
        <xdr:cNvSpPr txBox="1">
          <a:spLocks noChangeArrowheads="1"/>
        </xdr:cNvSpPr>
      </xdr:nvSpPr>
      <xdr:spPr>
        <a:xfrm>
          <a:off x="19050" y="4619625"/>
          <a:ext cx="1247775" cy="1123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∆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E= </a:t>
          </a:r>
          <a:r>
            <a:rPr lang="en-US" cap="none" sz="1100" b="0" i="0" u="none" baseline="0">
              <a:solidFill>
                <a:srgbClr val="000000"/>
              </a:solidFill>
              <a:latin typeface="+mn-ea"/>
              <a:ea typeface="+mn-ea"/>
              <a:cs typeface="+mn-ea"/>
            </a:rPr>
            <a:t>〖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∆E</a:t>
          </a:r>
          <a:r>
            <a:rPr lang="en-US" cap="none" sz="1100" b="0" i="0" u="none" baseline="0">
              <a:solidFill>
                <a:srgbClr val="000000"/>
              </a:solidFill>
              <a:latin typeface="+mn-ea"/>
              <a:ea typeface="+mn-ea"/>
              <a:cs typeface="+mn-ea"/>
            </a:rPr>
            <a:t>〗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_p=m g ∆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h</a:t>
          </a:r>
        </a:p>
      </xdr:txBody>
    </xdr:sp>
    <xdr:clientData/>
  </xdr:oneCellAnchor>
  <xdr:twoCellAnchor>
    <xdr:from>
      <xdr:col>1</xdr:col>
      <xdr:colOff>38100</xdr:colOff>
      <xdr:row>28</xdr:row>
      <xdr:rowOff>47625</xdr:rowOff>
    </xdr:from>
    <xdr:to>
      <xdr:col>4</xdr:col>
      <xdr:colOff>38100</xdr:colOff>
      <xdr:row>30</xdr:row>
      <xdr:rowOff>161925</xdr:rowOff>
    </xdr:to>
    <xdr:sp>
      <xdr:nvSpPr>
        <xdr:cNvPr id="4" name="Triangolo rettangolo 4"/>
        <xdr:cNvSpPr>
          <a:spLocks/>
        </xdr:cNvSpPr>
      </xdr:nvSpPr>
      <xdr:spPr>
        <a:xfrm>
          <a:off x="695325" y="5410200"/>
          <a:ext cx="1828800" cy="495300"/>
        </a:xfrm>
        <a:prstGeom prst="rtTriangle">
          <a:avLst/>
        </a:pr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609600</xdr:colOff>
      <xdr:row>28</xdr:row>
      <xdr:rowOff>38100</xdr:rowOff>
    </xdr:from>
    <xdr:to>
      <xdr:col>0</xdr:col>
      <xdr:colOff>619125</xdr:colOff>
      <xdr:row>30</xdr:row>
      <xdr:rowOff>161925</xdr:rowOff>
    </xdr:to>
    <xdr:sp>
      <xdr:nvSpPr>
        <xdr:cNvPr id="5" name="Connettore 1 6"/>
        <xdr:cNvSpPr>
          <a:spLocks/>
        </xdr:cNvSpPr>
      </xdr:nvSpPr>
      <xdr:spPr>
        <a:xfrm flipH="1">
          <a:off x="609600" y="5400675"/>
          <a:ext cx="9525" cy="504825"/>
        </a:xfrm>
        <a:prstGeom prst="line">
          <a:avLst/>
        </a:prstGeom>
        <a:noFill/>
        <a:ln w="127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47625</xdr:colOff>
      <xdr:row>30</xdr:row>
      <xdr:rowOff>161925</xdr:rowOff>
    </xdr:to>
    <xdr:sp>
      <xdr:nvSpPr>
        <xdr:cNvPr id="6" name="Connettore 7 9"/>
        <xdr:cNvSpPr>
          <a:spLocks/>
        </xdr:cNvSpPr>
      </xdr:nvSpPr>
      <xdr:spPr>
        <a:xfrm rot="5400000">
          <a:off x="1876425" y="5743575"/>
          <a:ext cx="47625" cy="161925"/>
        </a:xfrm>
        <a:prstGeom prst="curvedConnector3">
          <a:avLst>
            <a:gd name="adj" fmla="val -47060"/>
          </a:avLst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76200</xdr:colOff>
      <xdr:row>27</xdr:row>
      <xdr:rowOff>123825</xdr:rowOff>
    </xdr:from>
    <xdr:to>
      <xdr:col>4</xdr:col>
      <xdr:colOff>85725</xdr:colOff>
      <xdr:row>30</xdr:row>
      <xdr:rowOff>66675</xdr:rowOff>
    </xdr:to>
    <xdr:sp>
      <xdr:nvSpPr>
        <xdr:cNvPr id="7" name="Connettore 1 13"/>
        <xdr:cNvSpPr>
          <a:spLocks/>
        </xdr:cNvSpPr>
      </xdr:nvSpPr>
      <xdr:spPr>
        <a:xfrm>
          <a:off x="733425" y="5295900"/>
          <a:ext cx="1838325" cy="514350"/>
        </a:xfrm>
        <a:prstGeom prst="line">
          <a:avLst/>
        </a:prstGeom>
        <a:noFill/>
        <a:ln w="127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0</xdr:col>
      <xdr:colOff>514350</xdr:colOff>
      <xdr:row>35</xdr:row>
      <xdr:rowOff>9525</xdr:rowOff>
    </xdr:from>
    <xdr:ext cx="1247775" cy="1123950"/>
    <xdr:sp>
      <xdr:nvSpPr>
        <xdr:cNvPr id="8" name="CasellaDiTesto 16"/>
        <xdr:cNvSpPr txBox="1">
          <a:spLocks noChangeArrowheads="1"/>
        </xdr:cNvSpPr>
      </xdr:nvSpPr>
      <xdr:spPr>
        <a:xfrm>
          <a:off x="514350" y="6705600"/>
          <a:ext cx="1247775" cy="1123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∆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E= </a:t>
          </a:r>
          <a:r>
            <a:rPr lang="en-US" cap="none" sz="1100" b="0" i="0" u="none" baseline="0">
              <a:solidFill>
                <a:srgbClr val="000000"/>
              </a:solidFill>
              <a:latin typeface="+mn-ea"/>
              <a:ea typeface="+mn-ea"/>
              <a:cs typeface="+mn-ea"/>
            </a:rPr>
            <a:t>〖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∆E</a:t>
          </a:r>
          <a:r>
            <a:rPr lang="en-US" cap="none" sz="1100" b="0" i="0" u="none" baseline="0">
              <a:solidFill>
                <a:srgbClr val="000000"/>
              </a:solidFill>
              <a:latin typeface="+mn-ea"/>
              <a:ea typeface="+mn-ea"/>
              <a:cs typeface="+mn-ea"/>
            </a:rPr>
            <a:t>〗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_p=m g ∆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h</a:t>
          </a:r>
        </a:p>
      </xdr:txBody>
    </xdr:sp>
    <xdr:clientData/>
  </xdr:oneCellAnchor>
  <xdr:oneCellAnchor>
    <xdr:from>
      <xdr:col>0</xdr:col>
      <xdr:colOff>190500</xdr:colOff>
      <xdr:row>36</xdr:row>
      <xdr:rowOff>123825</xdr:rowOff>
    </xdr:from>
    <xdr:ext cx="1981200" cy="323850"/>
    <xdr:sp>
      <xdr:nvSpPr>
        <xdr:cNvPr id="9" name="CasellaDiTesto 17"/>
        <xdr:cNvSpPr txBox="1">
          <a:spLocks noChangeArrowheads="1"/>
        </xdr:cNvSpPr>
      </xdr:nvSpPr>
      <xdr:spPr>
        <a:xfrm>
          <a:off x="190500" y="7010400"/>
          <a:ext cx="1981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P=</a:t>
          </a:r>
          <a:r>
            <a:rPr lang="en-US" cap="none" sz="14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∆</a:t>
          </a:r>
          <a:r>
            <a:rPr lang="en-US" cap="none" sz="14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E</a:t>
          </a:r>
          <a:r>
            <a:rPr lang="en-US" cap="none" sz="14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/</a:t>
          </a:r>
          <a:r>
            <a:rPr lang="en-US" cap="none" sz="14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∆t= </a:t>
          </a:r>
          <a:r>
            <a:rPr lang="en-US" cap="none" sz="14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+mn-ea"/>
              <a:ea typeface="+mn-ea"/>
              <a:cs typeface="+mn-ea"/>
            </a:rPr>
            <a:t>〖</a:t>
          </a:r>
          <a:r>
            <a:rPr lang="en-US" cap="none" sz="14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∆E</a:t>
          </a:r>
          <a:r>
            <a:rPr lang="en-US" cap="none" sz="1400" b="0" i="0" u="none" baseline="0">
              <a:solidFill>
                <a:srgbClr val="000000"/>
              </a:solidFill>
              <a:latin typeface="+mn-ea"/>
              <a:ea typeface="+mn-ea"/>
              <a:cs typeface="+mn-ea"/>
            </a:rPr>
            <a:t>〗</a:t>
          </a:r>
          <a:r>
            <a:rPr lang="en-US" cap="none" sz="14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_p</a:t>
          </a:r>
          <a:r>
            <a:rPr lang="en-US" cap="none" sz="14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/</a:t>
          </a:r>
          <a:r>
            <a:rPr lang="en-US" cap="none" sz="14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∆t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= </a:t>
          </a:r>
          <a:r>
            <a:rPr lang="en-US" cap="none" sz="14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981000/10  =</a:t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276350" cy="1123950"/>
    <xdr:sp>
      <xdr:nvSpPr>
        <xdr:cNvPr id="10" name="CasellaDiTesto 19"/>
        <xdr:cNvSpPr txBox="1">
          <a:spLocks noChangeArrowheads="1"/>
        </xdr:cNvSpPr>
      </xdr:nvSpPr>
      <xdr:spPr>
        <a:xfrm>
          <a:off x="0" y="8486775"/>
          <a:ext cx="1276350" cy="1123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∆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E= 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〖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∆E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〗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c+</a:t>
          </a:r>
          <a:r>
            <a:rPr lang="en-US" cap="none" sz="1100" b="0" i="0" u="none" baseline="0">
              <a:solidFill>
                <a:srgbClr val="000000"/>
              </a:solidFill>
              <a:latin typeface="+mn-ea"/>
              <a:ea typeface="+mn-ea"/>
              <a:cs typeface="+mn-ea"/>
            </a:rPr>
            <a:t>〖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∆E</a:t>
          </a:r>
          <a:r>
            <a:rPr lang="en-US" cap="none" sz="1100" b="0" i="0" u="none" baseline="0">
              <a:solidFill>
                <a:srgbClr val="000000"/>
              </a:solidFill>
              <a:latin typeface="+mn-ea"/>
              <a:ea typeface="+mn-ea"/>
              <a:cs typeface="+mn-ea"/>
            </a:rPr>
            <a:t>〗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_p</a:t>
          </a:r>
        </a:p>
      </xdr:txBody>
    </xdr:sp>
    <xdr:clientData/>
  </xdr:oneCellAnchor>
  <xdr:oneCellAnchor>
    <xdr:from>
      <xdr:col>0</xdr:col>
      <xdr:colOff>295275</xdr:colOff>
      <xdr:row>54</xdr:row>
      <xdr:rowOff>104775</xdr:rowOff>
    </xdr:from>
    <xdr:ext cx="1724025" cy="323850"/>
    <xdr:sp>
      <xdr:nvSpPr>
        <xdr:cNvPr id="11" name="CasellaDiTesto 20"/>
        <xdr:cNvSpPr txBox="1">
          <a:spLocks noChangeArrowheads="1"/>
        </xdr:cNvSpPr>
      </xdr:nvSpPr>
      <xdr:spPr>
        <a:xfrm>
          <a:off x="295275" y="10563225"/>
          <a:ext cx="17240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P=</a:t>
          </a:r>
          <a:r>
            <a:rPr lang="en-US" cap="none" sz="14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∆</a:t>
          </a:r>
          <a:r>
            <a:rPr lang="en-US" cap="none" sz="14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E</a:t>
          </a:r>
          <a:r>
            <a:rPr lang="en-US" cap="none" sz="14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/</a:t>
          </a:r>
          <a:r>
            <a:rPr lang="en-US" cap="none" sz="14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∆t= </a:t>
          </a:r>
          <a:r>
            <a:rPr lang="en-US" cap="none" sz="14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+mn-ea"/>
              <a:ea typeface="+mn-ea"/>
              <a:cs typeface="+mn-ea"/>
            </a:rPr>
            <a:t>〖</a:t>
          </a:r>
          <a:r>
            <a:rPr lang="en-US" cap="none" sz="14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∆E</a:t>
          </a:r>
          <a:r>
            <a:rPr lang="en-US" cap="none" sz="1400" b="0" i="0" u="none" baseline="0">
              <a:solidFill>
                <a:srgbClr val="000000"/>
              </a:solidFill>
              <a:latin typeface="+mn-ea"/>
              <a:ea typeface="+mn-ea"/>
              <a:cs typeface="+mn-ea"/>
            </a:rPr>
            <a:t>〗</a:t>
          </a:r>
          <a:r>
            <a:rPr lang="en-US" cap="none" sz="14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_c</a:t>
          </a:r>
          <a:r>
            <a:rPr lang="en-US" cap="none" sz="14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/</a:t>
          </a:r>
          <a:r>
            <a:rPr lang="en-US" cap="none" sz="14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∆t+</a:t>
          </a:r>
          <a:r>
            <a:rPr lang="en-US" cap="none" sz="1400" b="0" i="0" u="none" baseline="0">
              <a:solidFill>
                <a:srgbClr val="000000"/>
              </a:solidFill>
              <a:latin typeface="+mn-ea"/>
              <a:ea typeface="+mn-ea"/>
              <a:cs typeface="+mn-ea"/>
            </a:rPr>
            <a:t>〖</a:t>
          </a:r>
          <a:r>
            <a:rPr lang="en-US" cap="none" sz="14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∆E</a:t>
          </a:r>
          <a:r>
            <a:rPr lang="en-US" cap="none" sz="1400" b="0" i="0" u="none" baseline="0">
              <a:solidFill>
                <a:srgbClr val="000000"/>
              </a:solidFill>
              <a:latin typeface="+mn-ea"/>
              <a:ea typeface="+mn-ea"/>
              <a:cs typeface="+mn-ea"/>
            </a:rPr>
            <a:t>〗</a:t>
          </a:r>
          <a:r>
            <a:rPr lang="en-US" cap="none" sz="14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_p</a:t>
          </a:r>
          <a:r>
            <a:rPr lang="en-US" cap="none" sz="14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/</a:t>
          </a:r>
          <a:r>
            <a:rPr lang="en-US" cap="none" sz="14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∆t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=</a:t>
          </a:r>
        </a:p>
      </xdr:txBody>
    </xdr:sp>
    <xdr:clientData/>
  </xdr:oneCellAnchor>
  <xdr:oneCellAnchor>
    <xdr:from>
      <xdr:col>0</xdr:col>
      <xdr:colOff>342900</xdr:colOff>
      <xdr:row>48</xdr:row>
      <xdr:rowOff>9525</xdr:rowOff>
    </xdr:from>
    <xdr:ext cx="942975" cy="1123950"/>
    <xdr:sp>
      <xdr:nvSpPr>
        <xdr:cNvPr id="12" name="CasellaDiTesto 21"/>
        <xdr:cNvSpPr txBox="1">
          <a:spLocks noChangeArrowheads="1"/>
        </xdr:cNvSpPr>
      </xdr:nvSpPr>
      <xdr:spPr>
        <a:xfrm>
          <a:off x="342900" y="9258300"/>
          <a:ext cx="942975" cy="1123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+mn-ea"/>
              <a:ea typeface="+mn-ea"/>
              <a:cs typeface="+mn-ea"/>
            </a:rPr>
            <a:t>〖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∆E</a:t>
          </a:r>
          <a:r>
            <a:rPr lang="en-US" cap="none" sz="1100" b="0" i="0" u="none" baseline="0">
              <a:solidFill>
                <a:srgbClr val="000000"/>
              </a:solidFill>
              <a:latin typeface="+mn-ea"/>
              <a:ea typeface="+mn-ea"/>
              <a:cs typeface="+mn-ea"/>
            </a:rPr>
            <a:t>〗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_p=m g ∆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h</a:t>
          </a:r>
        </a:p>
      </xdr:txBody>
    </xdr:sp>
    <xdr:clientData/>
  </xdr:oneCellAnchor>
  <xdr:oneCellAnchor>
    <xdr:from>
      <xdr:col>1</xdr:col>
      <xdr:colOff>428625</xdr:colOff>
      <xdr:row>49</xdr:row>
      <xdr:rowOff>95250</xdr:rowOff>
    </xdr:from>
    <xdr:ext cx="1533525" cy="1123950"/>
    <xdr:sp>
      <xdr:nvSpPr>
        <xdr:cNvPr id="13" name="CasellaDiTesto 22"/>
        <xdr:cNvSpPr txBox="1">
          <a:spLocks noChangeArrowheads="1"/>
        </xdr:cNvSpPr>
      </xdr:nvSpPr>
      <xdr:spPr>
        <a:xfrm>
          <a:off x="1085850" y="9534525"/>
          <a:ext cx="1533525" cy="1123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(1/2 m ∙(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w_2^2-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w_1^2)) ̇</a:t>
          </a:r>
        </a:p>
      </xdr:txBody>
    </xdr:sp>
    <xdr:clientData/>
  </xdr:oneCellAnchor>
  <xdr:oneCellAnchor>
    <xdr:from>
      <xdr:col>0</xdr:col>
      <xdr:colOff>28575</xdr:colOff>
      <xdr:row>50</xdr:row>
      <xdr:rowOff>0</xdr:rowOff>
    </xdr:from>
    <xdr:ext cx="866775" cy="238125"/>
    <xdr:sp>
      <xdr:nvSpPr>
        <xdr:cNvPr id="14" name="CasellaDiTesto 23"/>
        <xdr:cNvSpPr txBox="1">
          <a:spLocks noChangeArrowheads="1"/>
        </xdr:cNvSpPr>
      </xdr:nvSpPr>
      <xdr:spPr>
        <a:xfrm>
          <a:off x="28575" y="9629775"/>
          <a:ext cx="866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∆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E_c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=</a:t>
          </a:r>
        </a:p>
      </xdr:txBody>
    </xdr:sp>
    <xdr:clientData/>
  </xdr:oneCellAnchor>
  <xdr:oneCellAnchor>
    <xdr:from>
      <xdr:col>0</xdr:col>
      <xdr:colOff>381000</xdr:colOff>
      <xdr:row>50</xdr:row>
      <xdr:rowOff>0</xdr:rowOff>
    </xdr:from>
    <xdr:ext cx="866775" cy="238125"/>
    <xdr:sp>
      <xdr:nvSpPr>
        <xdr:cNvPr id="15" name="CasellaDiTesto 25"/>
        <xdr:cNvSpPr txBox="1">
          <a:spLocks noChangeArrowheads="1"/>
        </xdr:cNvSpPr>
      </xdr:nvSpPr>
      <xdr:spPr>
        <a:xfrm>
          <a:off x="381000" y="9629775"/>
          <a:ext cx="866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E_c2-E_c1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=</a:t>
          </a:r>
        </a:p>
      </xdr:txBody>
    </xdr:sp>
    <xdr:clientData/>
  </xdr:oneCellAnchor>
  <xdr:oneCellAnchor>
    <xdr:from>
      <xdr:col>0</xdr:col>
      <xdr:colOff>542925</xdr:colOff>
      <xdr:row>51</xdr:row>
      <xdr:rowOff>142875</xdr:rowOff>
    </xdr:from>
    <xdr:ext cx="1066800" cy="1123950"/>
    <xdr:sp>
      <xdr:nvSpPr>
        <xdr:cNvPr id="16" name="CasellaDiTesto 29"/>
        <xdr:cNvSpPr txBox="1">
          <a:spLocks noChangeArrowheads="1"/>
        </xdr:cNvSpPr>
      </xdr:nvSpPr>
      <xdr:spPr>
        <a:xfrm>
          <a:off x="542925" y="10001250"/>
          <a:ext cx="1066800" cy="1123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(1/2 m ∙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w_2^2=) ̇</a:t>
          </a:r>
        </a:p>
      </xdr:txBody>
    </xdr:sp>
    <xdr:clientData/>
  </xdr:oneCellAnchor>
  <xdr:oneCellAnchor>
    <xdr:from>
      <xdr:col>0</xdr:col>
      <xdr:colOff>152400</xdr:colOff>
      <xdr:row>52</xdr:row>
      <xdr:rowOff>47625</xdr:rowOff>
    </xdr:from>
    <xdr:ext cx="866775" cy="238125"/>
    <xdr:sp>
      <xdr:nvSpPr>
        <xdr:cNvPr id="17" name="CasellaDiTesto 30"/>
        <xdr:cNvSpPr txBox="1">
          <a:spLocks noChangeArrowheads="1"/>
        </xdr:cNvSpPr>
      </xdr:nvSpPr>
      <xdr:spPr>
        <a:xfrm>
          <a:off x="152400" y="10096500"/>
          <a:ext cx="866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∆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E_c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=</a:t>
          </a:r>
        </a:p>
      </xdr:txBody>
    </xdr:sp>
    <xdr:clientData/>
  </xdr:oneCellAnchor>
  <xdr:oneCellAnchor>
    <xdr:from>
      <xdr:col>3</xdr:col>
      <xdr:colOff>57150</xdr:colOff>
      <xdr:row>54</xdr:row>
      <xdr:rowOff>123825</xdr:rowOff>
    </xdr:from>
    <xdr:ext cx="1200150" cy="304800"/>
    <xdr:sp>
      <xdr:nvSpPr>
        <xdr:cNvPr id="18" name="CasellaDiTesto 31"/>
        <xdr:cNvSpPr txBox="1">
          <a:spLocks noChangeArrowheads="1"/>
        </xdr:cNvSpPr>
      </xdr:nvSpPr>
      <xdr:spPr>
        <a:xfrm>
          <a:off x="1933575" y="10582275"/>
          <a:ext cx="12001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900.000/10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+ </a:t>
          </a:r>
          <a:r>
            <a:rPr lang="en-US" cap="none" sz="14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981.000/10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=</a:t>
          </a:r>
        </a:p>
      </xdr:txBody>
    </xdr:sp>
    <xdr:clientData/>
  </xdr:oneCellAnchor>
  <xdr:oneCellAnchor>
    <xdr:from>
      <xdr:col>0</xdr:col>
      <xdr:colOff>0</xdr:colOff>
      <xdr:row>64</xdr:row>
      <xdr:rowOff>0</xdr:rowOff>
    </xdr:from>
    <xdr:ext cx="1276350" cy="1123950"/>
    <xdr:sp>
      <xdr:nvSpPr>
        <xdr:cNvPr id="19" name="CasellaDiTesto 32"/>
        <xdr:cNvSpPr txBox="1">
          <a:spLocks noChangeArrowheads="1"/>
        </xdr:cNvSpPr>
      </xdr:nvSpPr>
      <xdr:spPr>
        <a:xfrm>
          <a:off x="0" y="12439650"/>
          <a:ext cx="1276350" cy="1123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∆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E= 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〖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∆E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〗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c+</a:t>
          </a:r>
          <a:r>
            <a:rPr lang="en-US" cap="none" sz="1100" b="0" i="0" u="none" baseline="0">
              <a:solidFill>
                <a:srgbClr val="000000"/>
              </a:solidFill>
              <a:latin typeface="+mn-ea"/>
              <a:ea typeface="+mn-ea"/>
              <a:cs typeface="+mn-ea"/>
            </a:rPr>
            <a:t>〖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∆E</a:t>
          </a:r>
          <a:r>
            <a:rPr lang="en-US" cap="none" sz="1100" b="0" i="0" u="none" baseline="0">
              <a:solidFill>
                <a:srgbClr val="000000"/>
              </a:solidFill>
              <a:latin typeface="+mn-ea"/>
              <a:ea typeface="+mn-ea"/>
              <a:cs typeface="+mn-ea"/>
            </a:rPr>
            <a:t>〗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_p</a:t>
          </a:r>
        </a:p>
      </xdr:txBody>
    </xdr:sp>
    <xdr:clientData/>
  </xdr:oneCellAnchor>
  <xdr:oneCellAnchor>
    <xdr:from>
      <xdr:col>1</xdr:col>
      <xdr:colOff>209550</xdr:colOff>
      <xdr:row>72</xdr:row>
      <xdr:rowOff>123825</xdr:rowOff>
    </xdr:from>
    <xdr:ext cx="1724025" cy="323850"/>
    <xdr:sp>
      <xdr:nvSpPr>
        <xdr:cNvPr id="20" name="CasellaDiTesto 33"/>
        <xdr:cNvSpPr txBox="1">
          <a:spLocks noChangeArrowheads="1"/>
        </xdr:cNvSpPr>
      </xdr:nvSpPr>
      <xdr:spPr>
        <a:xfrm>
          <a:off x="866775" y="14116050"/>
          <a:ext cx="17240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P=</a:t>
          </a:r>
          <a:r>
            <a:rPr lang="en-US" cap="none" sz="14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∆</a:t>
          </a:r>
          <a:r>
            <a:rPr lang="en-US" cap="none" sz="14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E</a:t>
          </a:r>
          <a:r>
            <a:rPr lang="en-US" cap="none" sz="14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/</a:t>
          </a:r>
          <a:r>
            <a:rPr lang="en-US" cap="none" sz="14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∆t= </a:t>
          </a:r>
          <a:r>
            <a:rPr lang="en-US" cap="none" sz="14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+mn-ea"/>
              <a:ea typeface="+mn-ea"/>
              <a:cs typeface="+mn-ea"/>
            </a:rPr>
            <a:t>〖</a:t>
          </a:r>
          <a:r>
            <a:rPr lang="en-US" cap="none" sz="14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∆E</a:t>
          </a:r>
          <a:r>
            <a:rPr lang="en-US" cap="none" sz="1400" b="0" i="0" u="none" baseline="0">
              <a:solidFill>
                <a:srgbClr val="000000"/>
              </a:solidFill>
              <a:latin typeface="+mn-ea"/>
              <a:ea typeface="+mn-ea"/>
              <a:cs typeface="+mn-ea"/>
            </a:rPr>
            <a:t>〗</a:t>
          </a:r>
          <a:r>
            <a:rPr lang="en-US" cap="none" sz="14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_c</a:t>
          </a:r>
          <a:r>
            <a:rPr lang="en-US" cap="none" sz="14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/</a:t>
          </a:r>
          <a:r>
            <a:rPr lang="en-US" cap="none" sz="14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∆t+</a:t>
          </a:r>
          <a:r>
            <a:rPr lang="en-US" cap="none" sz="1400" b="0" i="0" u="none" baseline="0">
              <a:solidFill>
                <a:srgbClr val="000000"/>
              </a:solidFill>
              <a:latin typeface="+mn-ea"/>
              <a:ea typeface="+mn-ea"/>
              <a:cs typeface="+mn-ea"/>
            </a:rPr>
            <a:t>〖</a:t>
          </a:r>
          <a:r>
            <a:rPr lang="en-US" cap="none" sz="14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∆E</a:t>
          </a:r>
          <a:r>
            <a:rPr lang="en-US" cap="none" sz="1400" b="0" i="0" u="none" baseline="0">
              <a:solidFill>
                <a:srgbClr val="000000"/>
              </a:solidFill>
              <a:latin typeface="+mn-ea"/>
              <a:ea typeface="+mn-ea"/>
              <a:cs typeface="+mn-ea"/>
            </a:rPr>
            <a:t>〗</a:t>
          </a:r>
          <a:r>
            <a:rPr lang="en-US" cap="none" sz="14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_p</a:t>
          </a:r>
          <a:r>
            <a:rPr lang="en-US" cap="none" sz="14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/</a:t>
          </a:r>
          <a:r>
            <a:rPr lang="en-US" cap="none" sz="14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∆t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=</a:t>
          </a:r>
        </a:p>
      </xdr:txBody>
    </xdr:sp>
    <xdr:clientData/>
  </xdr:oneCellAnchor>
  <xdr:oneCellAnchor>
    <xdr:from>
      <xdr:col>0</xdr:col>
      <xdr:colOff>314325</xdr:colOff>
      <xdr:row>68</xdr:row>
      <xdr:rowOff>9525</xdr:rowOff>
    </xdr:from>
    <xdr:ext cx="942975" cy="1123950"/>
    <xdr:sp>
      <xdr:nvSpPr>
        <xdr:cNvPr id="21" name="CasellaDiTesto 34"/>
        <xdr:cNvSpPr txBox="1">
          <a:spLocks noChangeArrowheads="1"/>
        </xdr:cNvSpPr>
      </xdr:nvSpPr>
      <xdr:spPr>
        <a:xfrm>
          <a:off x="314325" y="13211175"/>
          <a:ext cx="942975" cy="1123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+mn-ea"/>
              <a:ea typeface="+mn-ea"/>
              <a:cs typeface="+mn-ea"/>
            </a:rPr>
            <a:t>〖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∆E</a:t>
          </a:r>
          <a:r>
            <a:rPr lang="en-US" cap="none" sz="1100" b="0" i="0" u="none" baseline="0">
              <a:solidFill>
                <a:srgbClr val="000000"/>
              </a:solidFill>
              <a:latin typeface="+mn-ea"/>
              <a:ea typeface="+mn-ea"/>
              <a:cs typeface="+mn-ea"/>
            </a:rPr>
            <a:t>〗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_p=m g ∆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h</a:t>
          </a:r>
        </a:p>
      </xdr:txBody>
    </xdr:sp>
    <xdr:clientData/>
  </xdr:oneCellAnchor>
  <xdr:oneCellAnchor>
    <xdr:from>
      <xdr:col>1</xdr:col>
      <xdr:colOff>400050</xdr:colOff>
      <xdr:row>69</xdr:row>
      <xdr:rowOff>95250</xdr:rowOff>
    </xdr:from>
    <xdr:ext cx="1666875" cy="1123950"/>
    <xdr:sp>
      <xdr:nvSpPr>
        <xdr:cNvPr id="22" name="CasellaDiTesto 35"/>
        <xdr:cNvSpPr txBox="1">
          <a:spLocks noChangeArrowheads="1"/>
        </xdr:cNvSpPr>
      </xdr:nvSpPr>
      <xdr:spPr>
        <a:xfrm>
          <a:off x="1057275" y="13487400"/>
          <a:ext cx="1666875" cy="1123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(1/2 m ∙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(w_2^2-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w_1^2 )=) ̇</a:t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866775" cy="238125"/>
    <xdr:sp>
      <xdr:nvSpPr>
        <xdr:cNvPr id="23" name="CasellaDiTesto 36"/>
        <xdr:cNvSpPr txBox="1">
          <a:spLocks noChangeArrowheads="1"/>
        </xdr:cNvSpPr>
      </xdr:nvSpPr>
      <xdr:spPr>
        <a:xfrm>
          <a:off x="0" y="13582650"/>
          <a:ext cx="866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∆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E_c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=</a:t>
          </a:r>
        </a:p>
      </xdr:txBody>
    </xdr:sp>
    <xdr:clientData/>
  </xdr:oneCellAnchor>
  <xdr:oneCellAnchor>
    <xdr:from>
      <xdr:col>0</xdr:col>
      <xdr:colOff>352425</xdr:colOff>
      <xdr:row>70</xdr:row>
      <xdr:rowOff>0</xdr:rowOff>
    </xdr:from>
    <xdr:ext cx="866775" cy="238125"/>
    <xdr:sp>
      <xdr:nvSpPr>
        <xdr:cNvPr id="24" name="CasellaDiTesto 37"/>
        <xdr:cNvSpPr txBox="1">
          <a:spLocks noChangeArrowheads="1"/>
        </xdr:cNvSpPr>
      </xdr:nvSpPr>
      <xdr:spPr>
        <a:xfrm>
          <a:off x="352425" y="13582650"/>
          <a:ext cx="866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E_c2-E_c1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=</a:t>
          </a:r>
        </a:p>
      </xdr:txBody>
    </xdr:sp>
    <xdr:clientData/>
  </xdr:oneCellAnchor>
  <xdr:oneCellAnchor>
    <xdr:from>
      <xdr:col>4</xdr:col>
      <xdr:colOff>28575</xdr:colOff>
      <xdr:row>72</xdr:row>
      <xdr:rowOff>152400</xdr:rowOff>
    </xdr:from>
    <xdr:ext cx="1504950" cy="304800"/>
    <xdr:sp>
      <xdr:nvSpPr>
        <xdr:cNvPr id="25" name="CasellaDiTesto 40"/>
        <xdr:cNvSpPr txBox="1">
          <a:spLocks noChangeArrowheads="1"/>
        </xdr:cNvSpPr>
      </xdr:nvSpPr>
      <xdr:spPr>
        <a:xfrm>
          <a:off x="2514600" y="14144625"/>
          <a:ext cx="15049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(</a:t>
          </a:r>
          <a:r>
            <a:rPr lang="en-US" cap="none" sz="14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-1200000)/10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+ </a:t>
          </a:r>
          <a:r>
            <a:rPr lang="en-US" cap="none" sz="14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981000/10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=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C8" sqref="C8"/>
    </sheetView>
  </sheetViews>
  <sheetFormatPr defaultColWidth="9.140625" defaultRowHeight="15"/>
  <cols>
    <col min="3" max="3" width="12.7109375" style="0" customWidth="1"/>
    <col min="11" max="11" width="9.7109375" style="0" customWidth="1"/>
  </cols>
  <sheetData>
    <row r="1" ht="15">
      <c r="A1" s="1" t="s">
        <v>0</v>
      </c>
    </row>
    <row r="2" ht="15">
      <c r="A2" t="s">
        <v>175</v>
      </c>
    </row>
    <row r="3" ht="15">
      <c r="A3" t="s">
        <v>1</v>
      </c>
    </row>
    <row r="4" ht="15">
      <c r="A4" t="s">
        <v>2</v>
      </c>
    </row>
    <row r="6" ht="15">
      <c r="A6" t="s">
        <v>66</v>
      </c>
    </row>
    <row r="7" spans="1:4" ht="15">
      <c r="A7" t="s">
        <v>3</v>
      </c>
      <c r="B7">
        <v>50</v>
      </c>
      <c r="C7" t="s">
        <v>4</v>
      </c>
      <c r="D7" t="s">
        <v>12</v>
      </c>
    </row>
    <row r="8" spans="2:4" ht="15">
      <c r="B8">
        <v>240</v>
      </c>
      <c r="C8" t="s">
        <v>58</v>
      </c>
      <c r="D8" t="s">
        <v>11</v>
      </c>
    </row>
    <row r="9" spans="1:4" ht="17.25">
      <c r="A9" t="s">
        <v>8</v>
      </c>
      <c r="B9">
        <v>9.81</v>
      </c>
      <c r="C9" t="s">
        <v>9</v>
      </c>
      <c r="D9" t="s">
        <v>10</v>
      </c>
    </row>
    <row r="12" ht="15">
      <c r="A12" s="1" t="s">
        <v>7</v>
      </c>
    </row>
    <row r="13" ht="15">
      <c r="A13" t="s">
        <v>6</v>
      </c>
    </row>
    <row r="14" spans="3:6" ht="15">
      <c r="C14" t="s">
        <v>22</v>
      </c>
      <c r="D14">
        <f>B8*B9*B7</f>
        <v>117720</v>
      </c>
      <c r="E14" t="s">
        <v>23</v>
      </c>
      <c r="F14" t="s">
        <v>24</v>
      </c>
    </row>
    <row r="17" ht="15">
      <c r="A17" t="s">
        <v>83</v>
      </c>
    </row>
    <row r="18" ht="15">
      <c r="A18" t="s">
        <v>84</v>
      </c>
    </row>
    <row r="19" spans="1:4" ht="15">
      <c r="A19" t="s">
        <v>85</v>
      </c>
      <c r="C19" s="7" t="s">
        <v>89</v>
      </c>
      <c r="D19" s="7"/>
    </row>
    <row r="20" spans="3:4" ht="15">
      <c r="C20" s="7"/>
      <c r="D20" s="7"/>
    </row>
    <row r="21" spans="1:4" ht="15">
      <c r="A21" t="s">
        <v>86</v>
      </c>
      <c r="C21" s="7" t="s">
        <v>87</v>
      </c>
      <c r="D21" s="7"/>
    </row>
    <row r="22" spans="1:4" ht="15">
      <c r="A22" t="s">
        <v>90</v>
      </c>
      <c r="C22" s="13" t="s">
        <v>88</v>
      </c>
      <c r="D22" s="13"/>
    </row>
    <row r="23" spans="3:4" ht="15">
      <c r="C23" s="13"/>
      <c r="D23" s="13"/>
    </row>
    <row r="24" spans="3:4" ht="15">
      <c r="C24" s="13"/>
      <c r="D24" s="13"/>
    </row>
    <row r="25" spans="3:4" ht="15">
      <c r="C25" s="13"/>
      <c r="D25" s="13"/>
    </row>
  </sheetData>
  <sheetProtection/>
  <mergeCells count="1">
    <mergeCell ref="C22:D25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C11" sqref="C11"/>
    </sheetView>
  </sheetViews>
  <sheetFormatPr defaultColWidth="9.140625" defaultRowHeight="15"/>
  <sheetData>
    <row r="1" ht="15">
      <c r="A1" s="1" t="s">
        <v>14</v>
      </c>
    </row>
    <row r="2" ht="15">
      <c r="A2" t="s">
        <v>15</v>
      </c>
    </row>
    <row r="3" ht="15">
      <c r="A3" t="s">
        <v>16</v>
      </c>
    </row>
    <row r="5" ht="15">
      <c r="A5" t="s">
        <v>66</v>
      </c>
    </row>
    <row r="6" spans="1:4" ht="15">
      <c r="A6" t="s">
        <v>3</v>
      </c>
      <c r="B6">
        <v>35</v>
      </c>
      <c r="C6" t="s">
        <v>4</v>
      </c>
      <c r="D6" t="s">
        <v>12</v>
      </c>
    </row>
    <row r="7" spans="1:4" ht="17.25">
      <c r="A7" t="s">
        <v>4</v>
      </c>
      <c r="B7">
        <v>30</v>
      </c>
      <c r="C7" t="s">
        <v>72</v>
      </c>
      <c r="D7" t="s">
        <v>17</v>
      </c>
    </row>
    <row r="8" spans="1:4" ht="17.25">
      <c r="A8" t="s">
        <v>8</v>
      </c>
      <c r="B8">
        <v>9.81</v>
      </c>
      <c r="C8" t="s">
        <v>9</v>
      </c>
      <c r="D8" t="s">
        <v>10</v>
      </c>
    </row>
    <row r="10" ht="15">
      <c r="A10" t="s">
        <v>139</v>
      </c>
    </row>
    <row r="12" ht="15">
      <c r="A12" s="1" t="s">
        <v>7</v>
      </c>
    </row>
    <row r="13" ht="15">
      <c r="A13" t="s">
        <v>25</v>
      </c>
    </row>
    <row r="15" spans="1:6" ht="15">
      <c r="A15" t="s">
        <v>18</v>
      </c>
      <c r="B15" t="s">
        <v>19</v>
      </c>
      <c r="C15" t="s">
        <v>20</v>
      </c>
      <c r="D15">
        <f>B7*B8*B6</f>
        <v>10300.5</v>
      </c>
      <c r="E15" t="s">
        <v>13</v>
      </c>
      <c r="F15" t="s">
        <v>21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2">
      <selection activeCell="A14" sqref="A14"/>
    </sheetView>
  </sheetViews>
  <sheetFormatPr defaultColWidth="9.140625" defaultRowHeight="15"/>
  <sheetData>
    <row r="1" ht="15">
      <c r="A1" s="1" t="s">
        <v>26</v>
      </c>
    </row>
    <row r="2" ht="15">
      <c r="A2" t="s">
        <v>28</v>
      </c>
    </row>
    <row r="3" ht="15">
      <c r="A3" t="s">
        <v>27</v>
      </c>
    </row>
    <row r="4" ht="15">
      <c r="A4" t="s">
        <v>165</v>
      </c>
    </row>
    <row r="5" ht="15">
      <c r="A5" t="s">
        <v>166</v>
      </c>
    </row>
    <row r="6" ht="15">
      <c r="A6" t="s">
        <v>66</v>
      </c>
    </row>
    <row r="7" spans="1:4" ht="18">
      <c r="A7" s="4" t="s">
        <v>37</v>
      </c>
      <c r="B7">
        <v>110</v>
      </c>
      <c r="C7" t="s">
        <v>23</v>
      </c>
      <c r="D7" t="s">
        <v>41</v>
      </c>
    </row>
    <row r="8" spans="1:4" ht="18">
      <c r="A8" s="4" t="s">
        <v>38</v>
      </c>
      <c r="B8">
        <v>100</v>
      </c>
      <c r="C8" t="s">
        <v>23</v>
      </c>
      <c r="D8" t="s">
        <v>42</v>
      </c>
    </row>
    <row r="9" spans="1:4" ht="18">
      <c r="A9" s="4" t="s">
        <v>39</v>
      </c>
      <c r="B9">
        <v>1000</v>
      </c>
      <c r="C9" t="s">
        <v>23</v>
      </c>
      <c r="D9" t="s">
        <v>43</v>
      </c>
    </row>
    <row r="10" spans="1:4" ht="18">
      <c r="A10" s="4" t="s">
        <v>40</v>
      </c>
      <c r="B10">
        <v>200</v>
      </c>
      <c r="C10" t="s">
        <v>23</v>
      </c>
      <c r="D10" t="s">
        <v>44</v>
      </c>
    </row>
    <row r="11" ht="15">
      <c r="A11" s="4" t="s">
        <v>138</v>
      </c>
    </row>
    <row r="13" ht="15">
      <c r="A13" s="1" t="s">
        <v>7</v>
      </c>
    </row>
    <row r="14" ht="15">
      <c r="A14" t="s">
        <v>176</v>
      </c>
    </row>
    <row r="15" ht="15">
      <c r="A15" t="s">
        <v>29</v>
      </c>
    </row>
    <row r="16" spans="1:4" ht="15">
      <c r="A16" t="s">
        <v>30</v>
      </c>
      <c r="C16" t="s">
        <v>31</v>
      </c>
      <c r="D16" t="s">
        <v>32</v>
      </c>
    </row>
    <row r="17" ht="15">
      <c r="A17" t="s">
        <v>33</v>
      </c>
    </row>
    <row r="19" spans="1:5" ht="15">
      <c r="A19" s="3" t="s">
        <v>34</v>
      </c>
      <c r="B19" t="s">
        <v>35</v>
      </c>
      <c r="D19">
        <f>B7+B8+B9+B10</f>
        <v>1410</v>
      </c>
      <c r="E19" t="s">
        <v>23</v>
      </c>
    </row>
  </sheetData>
  <sheetProtection/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2">
      <selection activeCell="D11" sqref="D11"/>
    </sheetView>
  </sheetViews>
  <sheetFormatPr defaultColWidth="9.140625" defaultRowHeight="15"/>
  <cols>
    <col min="1" max="1" width="11.8515625" style="0" customWidth="1"/>
    <col min="2" max="2" width="10.28125" style="0" customWidth="1"/>
  </cols>
  <sheetData>
    <row r="1" ht="15">
      <c r="A1" s="1" t="s">
        <v>61</v>
      </c>
    </row>
    <row r="2" ht="17.25">
      <c r="A2" t="s">
        <v>45</v>
      </c>
    </row>
    <row r="3" ht="15">
      <c r="A3" t="s">
        <v>51</v>
      </c>
    </row>
    <row r="4" ht="17.25">
      <c r="A4" t="s">
        <v>177</v>
      </c>
    </row>
    <row r="6" ht="15">
      <c r="A6" t="s">
        <v>66</v>
      </c>
    </row>
    <row r="7" spans="1:4" ht="17.25">
      <c r="A7" s="4"/>
      <c r="B7">
        <v>4</v>
      </c>
      <c r="C7" t="s">
        <v>5</v>
      </c>
      <c r="D7" t="s">
        <v>52</v>
      </c>
    </row>
    <row r="8" spans="1:4" ht="15">
      <c r="A8" s="4" t="s">
        <v>46</v>
      </c>
      <c r="B8">
        <v>10</v>
      </c>
      <c r="C8" t="s">
        <v>47</v>
      </c>
      <c r="D8" t="s">
        <v>178</v>
      </c>
    </row>
    <row r="9" spans="1:4" ht="17.25">
      <c r="A9" s="5" t="s">
        <v>48</v>
      </c>
      <c r="B9">
        <v>1.18</v>
      </c>
      <c r="C9" t="s">
        <v>49</v>
      </c>
      <c r="D9" t="s">
        <v>50</v>
      </c>
    </row>
    <row r="10" ht="18">
      <c r="A10" s="12" t="s">
        <v>137</v>
      </c>
    </row>
    <row r="12" ht="15">
      <c r="A12" s="1" t="s">
        <v>7</v>
      </c>
    </row>
    <row r="13" ht="18">
      <c r="A13" t="s">
        <v>167</v>
      </c>
    </row>
    <row r="14" ht="15">
      <c r="A14" t="s">
        <v>168</v>
      </c>
    </row>
    <row r="15" ht="15">
      <c r="A15" t="s">
        <v>169</v>
      </c>
    </row>
    <row r="16" ht="15">
      <c r="A16" t="s">
        <v>170</v>
      </c>
    </row>
    <row r="19" spans="1:10" ht="15">
      <c r="A19" t="s">
        <v>53</v>
      </c>
      <c r="B19" s="6" t="s">
        <v>59</v>
      </c>
      <c r="C19" t="s">
        <v>54</v>
      </c>
      <c r="E19" t="s">
        <v>55</v>
      </c>
      <c r="G19" s="2" t="s">
        <v>56</v>
      </c>
      <c r="H19" t="s">
        <v>57</v>
      </c>
      <c r="I19" s="1">
        <f>B9*B7</f>
        <v>4.72</v>
      </c>
      <c r="J19" t="s">
        <v>58</v>
      </c>
    </row>
    <row r="21" ht="15">
      <c r="A21" t="s">
        <v>60</v>
      </c>
    </row>
    <row r="22" spans="5:6" ht="15">
      <c r="E22">
        <f>1/2*I19*(B8*B8)</f>
        <v>236</v>
      </c>
      <c r="F22" t="s">
        <v>23</v>
      </c>
    </row>
    <row r="26" ht="15">
      <c r="A26" s="3"/>
    </row>
  </sheetData>
  <sheetProtection/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74"/>
  <sheetViews>
    <sheetView zoomScalePageLayoutView="0" workbookViewId="0" topLeftCell="A22">
      <selection activeCell="A4" sqref="A4:H7"/>
    </sheetView>
  </sheetViews>
  <sheetFormatPr defaultColWidth="9.140625" defaultRowHeight="15"/>
  <cols>
    <col min="1" max="1" width="9.8515625" style="0" customWidth="1"/>
  </cols>
  <sheetData>
    <row r="1" ht="15">
      <c r="A1" s="1" t="s">
        <v>62</v>
      </c>
    </row>
    <row r="2" ht="15">
      <c r="A2" t="s">
        <v>171</v>
      </c>
    </row>
    <row r="3" ht="15">
      <c r="A3" t="s">
        <v>172</v>
      </c>
    </row>
    <row r="4" ht="15">
      <c r="A4" t="s">
        <v>80</v>
      </c>
    </row>
    <row r="5" ht="15">
      <c r="A5" t="s">
        <v>63</v>
      </c>
    </row>
    <row r="6" ht="15">
      <c r="A6" t="s">
        <v>64</v>
      </c>
    </row>
    <row r="7" ht="15">
      <c r="A7" t="s">
        <v>65</v>
      </c>
    </row>
    <row r="9" ht="15">
      <c r="A9" t="s">
        <v>66</v>
      </c>
    </row>
    <row r="10" spans="1:4" ht="15">
      <c r="A10" s="5" t="s">
        <v>68</v>
      </c>
      <c r="B10" s="2" t="s">
        <v>69</v>
      </c>
      <c r="D10" t="s">
        <v>76</v>
      </c>
    </row>
    <row r="11" spans="1:4" ht="15">
      <c r="A11" s="4" t="s">
        <v>67</v>
      </c>
      <c r="B11" s="2">
        <v>100</v>
      </c>
      <c r="C11" t="s">
        <v>4</v>
      </c>
      <c r="D11" t="s">
        <v>75</v>
      </c>
    </row>
    <row r="12" spans="1:4" ht="15">
      <c r="A12" t="s">
        <v>70</v>
      </c>
      <c r="B12" s="2">
        <v>10</v>
      </c>
      <c r="C12" t="s">
        <v>71</v>
      </c>
      <c r="D12" t="s">
        <v>74</v>
      </c>
    </row>
    <row r="13" spans="1:4" ht="15">
      <c r="A13" t="s">
        <v>4</v>
      </c>
      <c r="B13" s="2">
        <v>2000</v>
      </c>
      <c r="C13" t="s">
        <v>72</v>
      </c>
      <c r="D13" t="s">
        <v>73</v>
      </c>
    </row>
    <row r="14" spans="1:4" ht="17.25">
      <c r="A14" t="s">
        <v>8</v>
      </c>
      <c r="B14">
        <v>9.81</v>
      </c>
      <c r="C14" t="s">
        <v>9</v>
      </c>
      <c r="D14" t="s">
        <v>10</v>
      </c>
    </row>
    <row r="16" ht="15">
      <c r="A16" s="1" t="s">
        <v>7</v>
      </c>
    </row>
    <row r="17" ht="15">
      <c r="A17" t="s">
        <v>81</v>
      </c>
    </row>
    <row r="19" ht="15">
      <c r="C19" t="s">
        <v>82</v>
      </c>
    </row>
    <row r="22" ht="15">
      <c r="A22" t="s">
        <v>77</v>
      </c>
    </row>
    <row r="23" spans="1:2" ht="15">
      <c r="A23" t="s">
        <v>78</v>
      </c>
      <c r="B23" t="s">
        <v>79</v>
      </c>
    </row>
    <row r="27" ht="15">
      <c r="A27" t="s">
        <v>91</v>
      </c>
    </row>
    <row r="29" spans="2:3" ht="15">
      <c r="B29" s="10"/>
      <c r="C29" s="10" t="s">
        <v>67</v>
      </c>
    </row>
    <row r="30" ht="15">
      <c r="A30" s="8" t="s">
        <v>92</v>
      </c>
    </row>
    <row r="32" ht="15">
      <c r="D32" s="6" t="s">
        <v>68</v>
      </c>
    </row>
    <row r="34" spans="1:4" ht="15">
      <c r="A34" s="9" t="s">
        <v>93</v>
      </c>
      <c r="B34" s="4" t="s">
        <v>94</v>
      </c>
      <c r="C34">
        <f>B11*1/2</f>
        <v>50</v>
      </c>
      <c r="D34" t="s">
        <v>4</v>
      </c>
    </row>
    <row r="36" spans="3:7" ht="15">
      <c r="C36" s="2" t="s">
        <v>56</v>
      </c>
      <c r="D36" t="s">
        <v>95</v>
      </c>
      <c r="F36">
        <f>B13*B14*C34</f>
        <v>981000</v>
      </c>
      <c r="G36" t="s">
        <v>13</v>
      </c>
    </row>
    <row r="38" spans="4:6" ht="15">
      <c r="D38">
        <v>98100</v>
      </c>
      <c r="E38" t="s">
        <v>97</v>
      </c>
      <c r="F38" t="s">
        <v>96</v>
      </c>
    </row>
    <row r="41" ht="15">
      <c r="A41" t="s">
        <v>98</v>
      </c>
    </row>
    <row r="42" spans="1:2" ht="18">
      <c r="A42" s="4" t="s">
        <v>101</v>
      </c>
      <c r="B42">
        <v>0</v>
      </c>
    </row>
    <row r="43" spans="1:3" ht="18">
      <c r="A43" s="4" t="s">
        <v>102</v>
      </c>
      <c r="B43">
        <v>30</v>
      </c>
      <c r="C43" t="s">
        <v>99</v>
      </c>
    </row>
    <row r="47" ht="15">
      <c r="A47" t="s">
        <v>100</v>
      </c>
    </row>
    <row r="49" spans="3:4" ht="15">
      <c r="C49">
        <v>981000</v>
      </c>
      <c r="D49" t="s">
        <v>13</v>
      </c>
    </row>
    <row r="51" spans="5:7" ht="18">
      <c r="E51" s="2" t="s">
        <v>103</v>
      </c>
      <c r="F51" s="4" t="s">
        <v>104</v>
      </c>
      <c r="G51" t="s">
        <v>106</v>
      </c>
    </row>
    <row r="52" ht="15">
      <c r="A52" t="s">
        <v>105</v>
      </c>
    </row>
    <row r="53" spans="3:6" ht="17.25">
      <c r="C53" t="s">
        <v>107</v>
      </c>
      <c r="E53">
        <f>1/2*B13*B43*B43</f>
        <v>900000</v>
      </c>
      <c r="F53" t="s">
        <v>13</v>
      </c>
    </row>
    <row r="56" spans="6:8" ht="15">
      <c r="F56">
        <f>E53/B12+C49/10</f>
        <v>188100</v>
      </c>
      <c r="G56" t="s">
        <v>97</v>
      </c>
      <c r="H56" t="s">
        <v>108</v>
      </c>
    </row>
    <row r="60" ht="15">
      <c r="A60" t="s">
        <v>109</v>
      </c>
    </row>
    <row r="62" spans="1:3" ht="18">
      <c r="A62" s="4" t="s">
        <v>101</v>
      </c>
      <c r="B62">
        <v>35</v>
      </c>
      <c r="C62" t="s">
        <v>99</v>
      </c>
    </row>
    <row r="63" spans="1:3" ht="18">
      <c r="A63" s="4" t="s">
        <v>102</v>
      </c>
      <c r="B63">
        <v>5</v>
      </c>
      <c r="C63" t="s">
        <v>99</v>
      </c>
    </row>
    <row r="67" ht="15">
      <c r="A67" t="s">
        <v>100</v>
      </c>
    </row>
    <row r="69" spans="3:4" ht="15">
      <c r="C69">
        <f>C49</f>
        <v>981000</v>
      </c>
      <c r="D69" t="s">
        <v>13</v>
      </c>
    </row>
    <row r="71" spans="5:9" ht="17.25">
      <c r="E71" t="s">
        <v>110</v>
      </c>
      <c r="G71">
        <f>1/2*B13*(B63*B63-B62*B62)</f>
        <v>-1200000</v>
      </c>
      <c r="H71" t="s">
        <v>13</v>
      </c>
      <c r="I71" t="s">
        <v>111</v>
      </c>
    </row>
    <row r="74" spans="7:8" ht="15">
      <c r="G74">
        <f>G71/B12+C69/B12</f>
        <v>-21900</v>
      </c>
      <c r="H74" t="s">
        <v>112</v>
      </c>
    </row>
  </sheetData>
  <sheetProtection/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A2">
      <selection activeCell="A17" sqref="A17"/>
    </sheetView>
  </sheetViews>
  <sheetFormatPr defaultColWidth="9.140625" defaultRowHeight="15"/>
  <cols>
    <col min="1" max="1" width="14.00390625" style="0" customWidth="1"/>
    <col min="2" max="2" width="13.57421875" style="0" customWidth="1"/>
  </cols>
  <sheetData>
    <row r="1" ht="15">
      <c r="A1" s="1" t="s">
        <v>113</v>
      </c>
    </row>
    <row r="2" ht="15">
      <c r="A2" t="s">
        <v>114</v>
      </c>
    </row>
    <row r="3" ht="15">
      <c r="A3" t="s">
        <v>115</v>
      </c>
    </row>
    <row r="4" ht="15">
      <c r="A4" t="s">
        <v>116</v>
      </c>
    </row>
    <row r="6" ht="15">
      <c r="A6" t="s">
        <v>66</v>
      </c>
    </row>
    <row r="7" spans="1:4" ht="18">
      <c r="A7" t="s">
        <v>123</v>
      </c>
      <c r="B7">
        <v>800</v>
      </c>
      <c r="C7" t="s">
        <v>119</v>
      </c>
      <c r="D7" t="s">
        <v>120</v>
      </c>
    </row>
    <row r="8" spans="1:4" ht="15">
      <c r="A8" t="s">
        <v>117</v>
      </c>
      <c r="B8">
        <v>-100</v>
      </c>
      <c r="C8" t="s">
        <v>119</v>
      </c>
      <c r="D8" t="s">
        <v>121</v>
      </c>
    </row>
    <row r="9" spans="1:4" ht="15">
      <c r="A9" t="s">
        <v>118</v>
      </c>
      <c r="B9">
        <v>-500</v>
      </c>
      <c r="C9" t="s">
        <v>119</v>
      </c>
      <c r="D9" t="s">
        <v>122</v>
      </c>
    </row>
    <row r="10" spans="1:2" ht="15">
      <c r="A10" s="5"/>
      <c r="B10" s="2"/>
    </row>
    <row r="11" spans="1:2" ht="18">
      <c r="A11" s="12" t="s">
        <v>136</v>
      </c>
      <c r="B11" s="2"/>
    </row>
    <row r="12" spans="1:2" ht="15">
      <c r="A12" s="5"/>
      <c r="B12" s="2"/>
    </row>
    <row r="13" spans="1:2" ht="15">
      <c r="A13" s="1" t="s">
        <v>7</v>
      </c>
      <c r="B13" s="2"/>
    </row>
    <row r="14" spans="1:2" ht="15">
      <c r="A14" t="s">
        <v>124</v>
      </c>
      <c r="B14" s="2"/>
    </row>
    <row r="15" spans="1:2" ht="15">
      <c r="A15" t="s">
        <v>125</v>
      </c>
      <c r="B15" s="2"/>
    </row>
    <row r="16" ht="15">
      <c r="A16" t="s">
        <v>173</v>
      </c>
    </row>
    <row r="17" ht="15">
      <c r="A17" t="s">
        <v>174</v>
      </c>
    </row>
    <row r="20" spans="1:3" ht="15">
      <c r="A20" t="s">
        <v>126</v>
      </c>
      <c r="C20" t="s">
        <v>127</v>
      </c>
    </row>
    <row r="22" ht="15">
      <c r="A22" t="s">
        <v>128</v>
      </c>
    </row>
    <row r="24" spans="1:4" ht="15">
      <c r="A24" t="s">
        <v>129</v>
      </c>
      <c r="B24" s="11" t="s">
        <v>132</v>
      </c>
      <c r="C24">
        <f>B9-B8</f>
        <v>-400</v>
      </c>
      <c r="D24" t="s">
        <v>119</v>
      </c>
    </row>
    <row r="26" ht="15">
      <c r="A26" t="s">
        <v>130</v>
      </c>
    </row>
    <row r="27" ht="18">
      <c r="A27" t="s">
        <v>131</v>
      </c>
    </row>
    <row r="29" ht="18">
      <c r="A29" t="s">
        <v>133</v>
      </c>
    </row>
    <row r="31" spans="1:4" ht="18">
      <c r="A31" t="s">
        <v>134</v>
      </c>
      <c r="B31" s="11" t="s">
        <v>135</v>
      </c>
      <c r="C31">
        <f>C24+B7</f>
        <v>400</v>
      </c>
      <c r="D31" t="s">
        <v>119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PageLayoutView="0" workbookViewId="0" topLeftCell="A9">
      <selection activeCell="A21" sqref="A21"/>
    </sheetView>
  </sheetViews>
  <sheetFormatPr defaultColWidth="9.140625" defaultRowHeight="15"/>
  <cols>
    <col min="1" max="1" width="20.57421875" style="0" customWidth="1"/>
    <col min="2" max="2" width="13.57421875" style="0" customWidth="1"/>
  </cols>
  <sheetData>
    <row r="1" ht="15">
      <c r="A1" s="1" t="s">
        <v>140</v>
      </c>
    </row>
    <row r="2" ht="15">
      <c r="A2" t="s">
        <v>141</v>
      </c>
    </row>
    <row r="3" ht="15">
      <c r="A3" t="s">
        <v>143</v>
      </c>
    </row>
    <row r="4" ht="15">
      <c r="A4" t="s">
        <v>142</v>
      </c>
    </row>
    <row r="6" ht="15">
      <c r="A6" t="s">
        <v>66</v>
      </c>
    </row>
    <row r="7" spans="1:4" ht="18">
      <c r="A7" t="s">
        <v>36</v>
      </c>
      <c r="B7">
        <v>80</v>
      </c>
      <c r="C7" t="s">
        <v>23</v>
      </c>
      <c r="D7" t="s">
        <v>151</v>
      </c>
    </row>
    <row r="8" spans="1:4" ht="18">
      <c r="A8" t="s">
        <v>144</v>
      </c>
      <c r="B8">
        <v>30</v>
      </c>
      <c r="D8" t="s">
        <v>149</v>
      </c>
    </row>
    <row r="9" spans="1:4" ht="15">
      <c r="A9" t="s">
        <v>70</v>
      </c>
      <c r="B9">
        <f>12*250</f>
        <v>3000</v>
      </c>
      <c r="C9" t="s">
        <v>145</v>
      </c>
      <c r="D9" t="s">
        <v>146</v>
      </c>
    </row>
    <row r="10" spans="1:4" ht="15">
      <c r="A10" t="s">
        <v>148</v>
      </c>
      <c r="B10">
        <v>0.07</v>
      </c>
      <c r="C10" t="s">
        <v>147</v>
      </c>
      <c r="D10" t="s">
        <v>160</v>
      </c>
    </row>
    <row r="11" spans="1:2" ht="18">
      <c r="A11" s="12" t="s">
        <v>150</v>
      </c>
      <c r="B11" s="2"/>
    </row>
    <row r="12" spans="1:2" ht="15">
      <c r="A12" s="5"/>
      <c r="B12" s="2"/>
    </row>
    <row r="13" spans="1:2" ht="15">
      <c r="A13" s="1" t="s">
        <v>7</v>
      </c>
      <c r="B13" s="2"/>
    </row>
    <row r="14" spans="1:2" ht="15">
      <c r="A14" s="12" t="s">
        <v>152</v>
      </c>
      <c r="B14" s="2"/>
    </row>
    <row r="15" ht="15">
      <c r="B15" s="2"/>
    </row>
    <row r="16" spans="1:4" ht="18">
      <c r="A16" s="2" t="s">
        <v>153</v>
      </c>
      <c r="B16" s="11" t="s">
        <v>154</v>
      </c>
      <c r="C16" s="7">
        <f>B8*B7</f>
        <v>2400</v>
      </c>
      <c r="D16" t="s">
        <v>23</v>
      </c>
    </row>
    <row r="18" ht="15">
      <c r="A18" t="s">
        <v>158</v>
      </c>
    </row>
    <row r="20" spans="1:6" ht="15">
      <c r="A20" s="2" t="s">
        <v>156</v>
      </c>
      <c r="B20" t="s">
        <v>155</v>
      </c>
      <c r="C20">
        <f>C16*B9</f>
        <v>7200000</v>
      </c>
      <c r="D20" t="s">
        <v>157</v>
      </c>
      <c r="F20" t="s">
        <v>163</v>
      </c>
    </row>
    <row r="21" ht="15">
      <c r="A21" t="s">
        <v>164</v>
      </c>
    </row>
    <row r="22" ht="15">
      <c r="B22" s="11"/>
    </row>
    <row r="23" ht="15">
      <c r="A23" t="s">
        <v>159</v>
      </c>
    </row>
    <row r="25" spans="1:3" ht="18">
      <c r="A25" s="12" t="s">
        <v>161</v>
      </c>
      <c r="B25" s="7">
        <f>B10*C20/1000</f>
        <v>504.00000000000006</v>
      </c>
      <c r="C25" t="s">
        <v>162</v>
      </c>
    </row>
    <row r="29" ht="15">
      <c r="B29" s="11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2018-10-14T17:44:30Z</cp:lastPrinted>
  <dcterms:created xsi:type="dcterms:W3CDTF">2018-10-14T14:09:39Z</dcterms:created>
  <dcterms:modified xsi:type="dcterms:W3CDTF">2019-10-09T07:46:56Z</dcterms:modified>
  <cp:category/>
  <cp:version/>
  <cp:contentType/>
  <cp:contentStatus/>
</cp:coreProperties>
</file>